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85" windowWidth="14805" windowHeight="7230"/>
  </bookViews>
  <sheets>
    <sheet name="Лист1" sheetId="1" r:id="rId1"/>
    <sheet name="Лист2" sheetId="2" r:id="rId2"/>
    <sheet name="Лист3" sheetId="3" r:id="rId3"/>
    <sheet name="Лист4" sheetId="4" r:id="rId4"/>
  </sheets>
  <externalReferences>
    <externalReference r:id="rId5"/>
  </externalReferences>
  <definedNames>
    <definedName name="ВидПредмета">'[1]Вид предмета'!$A$1:$A$3</definedName>
    <definedName name="Год">[1]Год!$A$1:$A$3</definedName>
    <definedName name="КАТО">[1]КАТО!$A$2:$A$17162</definedName>
    <definedName name="Месяц">[1]Месяцы!$A$1:$A$13</definedName>
    <definedName name="_xlnm.Print_Area" localSheetId="0">Лист1!$A$1:$X$130</definedName>
    <definedName name="Способ">'[1]Способ закупки'!$A$1:$A$14</definedName>
    <definedName name="Тип_пункта">'[1]Тип пункта плана'!$A$1:$A$3</definedName>
    <definedName name="Фонды">[1]Фонд!$A$1:$A$4</definedName>
  </definedNames>
  <calcPr calcId="145621"/>
</workbook>
</file>

<file path=xl/calcChain.xml><?xml version="1.0" encoding="utf-8"?>
<calcChain xmlns="http://schemas.openxmlformats.org/spreadsheetml/2006/main">
  <c r="Q100" i="1" l="1"/>
  <c r="Q99" i="1"/>
  <c r="R99" i="1" s="1"/>
  <c r="Q107" i="1" l="1"/>
  <c r="R107" i="1" s="1"/>
  <c r="Q108" i="1"/>
  <c r="R108" i="1" s="1"/>
  <c r="Q109" i="1"/>
  <c r="R109" i="1" s="1"/>
  <c r="Q110" i="1"/>
  <c r="Q111" i="1"/>
  <c r="R111" i="1" s="1"/>
  <c r="Q112" i="1"/>
  <c r="R112" i="1" s="1"/>
  <c r="Q113" i="1"/>
  <c r="Q114" i="1"/>
  <c r="Q102" i="1"/>
  <c r="Q103" i="1"/>
  <c r="Q104" i="1"/>
  <c r="R104" i="1" s="1"/>
  <c r="Q101" i="1"/>
  <c r="R110" i="1"/>
  <c r="Q106" i="1"/>
  <c r="R106" i="1" s="1"/>
  <c r="Q115" i="1" l="1"/>
  <c r="Q105" i="1"/>
  <c r="R101" i="1"/>
  <c r="Q125" i="1" l="1"/>
  <c r="Q15" i="1" l="1"/>
  <c r="Q16" i="1"/>
  <c r="Q17" i="1"/>
  <c r="Q117" i="1"/>
  <c r="Q118" i="1"/>
  <c r="Q119" i="1"/>
  <c r="Q120" i="1"/>
  <c r="Q121" i="1"/>
  <c r="Q98" i="1" l="1"/>
  <c r="R98" i="1" s="1"/>
  <c r="Q97" i="1"/>
  <c r="R97" i="1" s="1"/>
  <c r="Q95" i="1"/>
  <c r="R95" i="1" s="1"/>
  <c r="Q94" i="1"/>
  <c r="R94" i="1" s="1"/>
  <c r="Q93" i="1"/>
  <c r="R93" i="1" s="1"/>
  <c r="Q92" i="1"/>
  <c r="R92" i="1" s="1"/>
  <c r="Q90" i="1"/>
  <c r="R90" i="1" s="1"/>
  <c r="Q89" i="1"/>
  <c r="R89" i="1" s="1"/>
  <c r="Q88" i="1"/>
  <c r="R88" i="1" s="1"/>
  <c r="Q87" i="1"/>
  <c r="R87" i="1" s="1"/>
  <c r="Q86" i="1"/>
  <c r="R86" i="1" s="1"/>
  <c r="Q85" i="1"/>
  <c r="R85" i="1" s="1"/>
  <c r="Q84" i="1"/>
  <c r="R84" i="1" s="1"/>
  <c r="Q83" i="1"/>
  <c r="R83" i="1" s="1"/>
  <c r="Q76" i="1" l="1"/>
  <c r="R76" i="1" s="1"/>
  <c r="Q75" i="1"/>
  <c r="R75" i="1" s="1"/>
  <c r="Q74" i="1"/>
  <c r="R74" i="1" s="1"/>
  <c r="Q73" i="1"/>
  <c r="R73" i="1" s="1"/>
  <c r="Q71" i="1"/>
  <c r="Q69" i="1"/>
  <c r="R69" i="1" s="1"/>
  <c r="Q68" i="1"/>
  <c r="R68" i="1" s="1"/>
  <c r="Q67" i="1"/>
  <c r="R67" i="1" s="1"/>
  <c r="Q65" i="1"/>
  <c r="R65" i="1" s="1"/>
  <c r="Q62" i="1"/>
  <c r="R62" i="1" s="1"/>
  <c r="Q60" i="1"/>
  <c r="R60" i="1" s="1"/>
  <c r="Q59" i="1"/>
  <c r="R59" i="1" s="1"/>
  <c r="R71" i="1" l="1"/>
  <c r="Q58" i="1"/>
  <c r="R58" i="1" s="1"/>
  <c r="Q57" i="1" l="1"/>
  <c r="R57" i="1" s="1"/>
  <c r="Q55" i="1"/>
  <c r="R55" i="1" s="1"/>
  <c r="Q20" i="1" l="1"/>
  <c r="R20" i="1" s="1"/>
  <c r="Q14" i="1"/>
  <c r="Q18" i="1" s="1"/>
  <c r="R14" i="1" l="1"/>
  <c r="R17" i="1"/>
  <c r="Q91" i="1" l="1"/>
  <c r="Q78" i="1"/>
  <c r="Q12" i="1" l="1"/>
  <c r="Q13" i="1" s="1"/>
  <c r="Q54" i="1" l="1"/>
  <c r="R54" i="1" s="1"/>
  <c r="Q61" i="1"/>
  <c r="R61" i="1" s="1"/>
  <c r="Q56" i="1"/>
  <c r="R56" i="1" s="1"/>
  <c r="Q39" i="1" l="1"/>
  <c r="R39" i="1" s="1"/>
  <c r="Q38" i="1"/>
  <c r="R38" i="1" s="1"/>
  <c r="Q40" i="1"/>
  <c r="R40" i="1" s="1"/>
  <c r="Q37" i="1"/>
  <c r="R37" i="1" s="1"/>
  <c r="Q36" i="1"/>
  <c r="R36" i="1" s="1"/>
  <c r="Q32" i="1"/>
  <c r="R32" i="1" s="1"/>
  <c r="Q41" i="1"/>
  <c r="Q27" i="1"/>
  <c r="R27" i="1" s="1"/>
  <c r="Q28" i="1"/>
  <c r="R28" i="1" s="1"/>
  <c r="Q96" i="1" l="1"/>
  <c r="R96" i="1" s="1"/>
  <c r="Q72" i="1"/>
  <c r="Q82" i="1"/>
  <c r="R82" i="1" s="1"/>
  <c r="Q81" i="1"/>
  <c r="R81" i="1" s="1"/>
  <c r="Q80" i="1"/>
  <c r="R80" i="1" s="1"/>
  <c r="Q79" i="1"/>
  <c r="R79" i="1" s="1"/>
  <c r="R91" i="1"/>
  <c r="R72" i="1" l="1"/>
  <c r="Q43" i="1"/>
  <c r="R43" i="1" l="1"/>
  <c r="Q123" i="1"/>
  <c r="R123" i="1" l="1"/>
  <c r="Q124" i="1"/>
  <c r="Q116" i="1"/>
  <c r="R78" i="1"/>
  <c r="R116" i="1" l="1"/>
  <c r="Q122" i="1"/>
  <c r="Q77" i="1"/>
  <c r="Q66" i="1"/>
  <c r="R66" i="1" s="1"/>
  <c r="Q64" i="1"/>
  <c r="Q50" i="1"/>
  <c r="R50" i="1" s="1"/>
  <c r="Q51" i="1"/>
  <c r="Q52" i="1"/>
  <c r="R52" i="1" s="1"/>
  <c r="Q53" i="1"/>
  <c r="R53" i="1" s="1"/>
  <c r="Q49" i="1"/>
  <c r="R49" i="1" l="1"/>
  <c r="Q63" i="1"/>
  <c r="R63" i="1" s="1"/>
  <c r="R64" i="1"/>
  <c r="Q70" i="1"/>
  <c r="R70" i="1" s="1"/>
  <c r="R77" i="1"/>
  <c r="R100" i="1"/>
  <c r="R51" i="1"/>
  <c r="Q46" i="1" l="1"/>
  <c r="R46" i="1" s="1"/>
  <c r="Q47" i="1"/>
  <c r="R47" i="1" s="1"/>
  <c r="Q45" i="1"/>
  <c r="Q48" i="1" s="1"/>
  <c r="Q21" i="1"/>
  <c r="R21" i="1" s="1"/>
  <c r="Q22" i="1"/>
  <c r="R22" i="1" s="1"/>
  <c r="Q23" i="1"/>
  <c r="R23" i="1" s="1"/>
  <c r="Q24" i="1"/>
  <c r="R24" i="1" s="1"/>
  <c r="Q25" i="1"/>
  <c r="R25" i="1" s="1"/>
  <c r="Q26" i="1"/>
  <c r="R26" i="1" s="1"/>
  <c r="Q29" i="1"/>
  <c r="R29" i="1" s="1"/>
  <c r="Q30" i="1"/>
  <c r="R30" i="1" s="1"/>
  <c r="Q31" i="1"/>
  <c r="R31" i="1" s="1"/>
  <c r="Q33" i="1"/>
  <c r="R33" i="1" s="1"/>
  <c r="Q34" i="1"/>
  <c r="R34" i="1" s="1"/>
  <c r="Q35" i="1"/>
  <c r="R35" i="1" s="1"/>
  <c r="R41" i="1"/>
  <c r="Q42" i="1"/>
  <c r="R45" i="1" l="1"/>
  <c r="R42" i="1"/>
  <c r="Q19" i="1"/>
  <c r="R16" i="1"/>
  <c r="Q44" i="1" l="1"/>
  <c r="R44" i="1" s="1"/>
  <c r="R15" i="1"/>
  <c r="R19" i="1"/>
  <c r="R18" i="1"/>
</calcChain>
</file>

<file path=xl/comments1.xml><?xml version="1.0" encoding="utf-8"?>
<comments xmlns="http://schemas.openxmlformats.org/spreadsheetml/2006/main">
  <authors>
    <author>Автор</author>
  </authors>
  <commentList>
    <comment ref="I7"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<sst xmlns="http://schemas.openxmlformats.org/spreadsheetml/2006/main" count="1972" uniqueCount="460">
  <si>
    <t>№</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</si>
  <si>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</si>
  <si>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</si>
  <si>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</si>
  <si>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</si>
  <si>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</si>
  <si>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</si>
  <si>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</si>
  <si>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</si>
  <si>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</si>
  <si>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</si>
  <si>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</si>
  <si>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 xml:space="preserve">Количество, объём </t>
  </si>
  <si>
    <t>Цена за единицу, тенге</t>
  </si>
  <si>
    <t>Общая сумма, утвержденная  для закупки, тенге</t>
  </si>
  <si>
    <t>Планируемый срок осуществления государственных закупок(месяц)</t>
  </si>
  <si>
    <t>Срок поставки товара, выполнения работ, оказания услуг (на казахском языке)</t>
  </si>
  <si>
    <t>Срок поставки товара, выполнения работ, оказания услуг (на русском языке)</t>
  </si>
  <si>
    <t>Место поставки товара, выполнения работ, оказания услуг (код населенного пункта в соответствии с КАТО)</t>
  </si>
  <si>
    <t>Адресная информация на государственном языке( улица, дом №, квартира№)</t>
  </si>
  <si>
    <t>Адресная информация на русском языке( улица, дом №, квартира№)</t>
  </si>
  <si>
    <t>Размер авансового платежа, %</t>
  </si>
  <si>
    <t>01 Закупки, не превышающие финансовый год</t>
  </si>
  <si>
    <t>Услуга</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</si>
  <si>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</si>
  <si>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</si>
  <si>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Одна услуга</t>
  </si>
  <si>
    <t>в течении 15 календарных дней со дня регистрации договора</t>
  </si>
  <si>
    <t>710000000</t>
  </si>
  <si>
    <t>г.Астана, ул.Д.Кунаева 39</t>
  </si>
  <si>
    <t>Астана қаласы, Д,Қонаев көшесі, 39-үй</t>
  </si>
  <si>
    <t>техникалық ерекшелікке сәйкес</t>
  </si>
  <si>
    <t>согласно технической спецификации</t>
  </si>
  <si>
    <t>март</t>
  </si>
  <si>
    <t>в течении 20 календарных дней со дня регистрации договора</t>
  </si>
  <si>
    <t>Литр (куб. дм.)</t>
  </si>
  <si>
    <t>Бензин</t>
  </si>
  <si>
    <t>неэтилированный и этилированный, произведенный для двигателей с искровым зажиганием: АИ-92</t>
  </si>
  <si>
    <t>Товар</t>
  </si>
  <si>
    <t>1 Закупки, не превышающие финансовый год</t>
  </si>
  <si>
    <t>17.12.13.40.10.00.00.10.1</t>
  </si>
  <si>
    <t>пачка</t>
  </si>
  <si>
    <t>Бумага</t>
  </si>
  <si>
    <t>Сумма с НДС</t>
  </si>
  <si>
    <t>май</t>
  </si>
  <si>
    <t>22.29.25.00.00.00.20.15.1</t>
  </si>
  <si>
    <t>Ручка</t>
  </si>
  <si>
    <t xml:space="preserve">Ручка пластиковая шариковая </t>
  </si>
  <si>
    <t>22.29.25.00.00.00.20.10.1</t>
  </si>
  <si>
    <t>Ручка пластиковая гелевая</t>
  </si>
  <si>
    <t>22.29.25.00.00.00.21.14.1</t>
  </si>
  <si>
    <t>Карандаш</t>
  </si>
  <si>
    <t xml:space="preserve">прочие, не включенные в другие группировки </t>
  </si>
  <si>
    <t>Резинка -карандаш</t>
  </si>
  <si>
    <t xml:space="preserve">Резинка -карандаш </t>
  </si>
  <si>
    <t>Штрих-корректор</t>
  </si>
  <si>
    <t>с кисточкой</t>
  </si>
  <si>
    <t>Штрих-лента</t>
  </si>
  <si>
    <t>ленточный корректор в блистере с диспенсером</t>
  </si>
  <si>
    <t>25.99.23.00.00.11.18.10.1</t>
  </si>
  <si>
    <t>Степлер</t>
  </si>
  <si>
    <t>устройство для оперативного скрепления листов металлическими скобами</t>
  </si>
  <si>
    <t>степлер №24/6</t>
  </si>
  <si>
    <t xml:space="preserve"> №24/6</t>
  </si>
  <si>
    <t>степлер №10</t>
  </si>
  <si>
    <t xml:space="preserve">№10, </t>
  </si>
  <si>
    <t>25.99.23.00.00.10.11.10.2</t>
  </si>
  <si>
    <t>Скоба</t>
  </si>
  <si>
    <t>Скобы проволочные для канцелярских целей</t>
  </si>
  <si>
    <t>26/6</t>
  </si>
  <si>
    <t>10</t>
  </si>
  <si>
    <t>Антистеплер</t>
  </si>
  <si>
    <t>устройство для вытаскивания скоб от степлера. Устройство состоит из двух противостоящих клинов на оси.6</t>
  </si>
  <si>
    <t>Скотч</t>
  </si>
  <si>
    <t>узкий, до 3 см</t>
  </si>
  <si>
    <t>32.99.80.00.00.00.00.10.1</t>
  </si>
  <si>
    <t>широкий, свыше 3 см</t>
  </si>
  <si>
    <t>25.99.23.00.00.11.11.10.1</t>
  </si>
  <si>
    <t>Скрепка</t>
  </si>
  <si>
    <t>Скрепки для бумаг. Размер 22 мм</t>
  </si>
  <si>
    <t>25.99.23.00.00.11.11.19.1</t>
  </si>
  <si>
    <t>Скрепки для бумаг. Размер 50 мм</t>
  </si>
  <si>
    <t>Клей</t>
  </si>
  <si>
    <t>Клей канцелярский жидкий</t>
  </si>
  <si>
    <t>Клей-карандаш</t>
  </si>
  <si>
    <t>Клей-карандаш 30 грамм</t>
  </si>
  <si>
    <t>17.23.13.60.00.00.00.80.1</t>
  </si>
  <si>
    <t>регистр</t>
  </si>
  <si>
    <t>Регистратор из картона или бумаги, под формат А4</t>
  </si>
  <si>
    <t>50мм</t>
  </si>
  <si>
    <t>75мм</t>
  </si>
  <si>
    <t>Штука</t>
  </si>
  <si>
    <t>Одна пачка</t>
  </si>
  <si>
    <t>Упаковка</t>
  </si>
  <si>
    <t>февраль</t>
  </si>
  <si>
    <t>январь</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</si>
  <si>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</si>
  <si>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</si>
  <si>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</si>
  <si>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84.12.13.13.00.00.00</t>
  </si>
  <si>
    <t>Услуги по предоставлению разрешения на подключение к электроэнергии и теплоснабжению</t>
  </si>
  <si>
    <t>53.10.14.40.10.00.00</t>
  </si>
  <si>
    <t>Услуги почтовых отделений, прочие</t>
  </si>
  <si>
    <t>53.10.19.10.17.00.00</t>
  </si>
  <si>
    <t>Услуги почтовой специальной связи</t>
  </si>
  <si>
    <t>Прием и отправка секретной, конфиденциальной почты</t>
  </si>
  <si>
    <t>77.39.14.12.00.00.00</t>
  </si>
  <si>
    <t>Услуги по аренде каналов связи</t>
  </si>
  <si>
    <t>Краткосрочная, среднесрочная или долгосрочная аренда аналоговых и цифровых каналов связи</t>
  </si>
  <si>
    <t>18.12.19.24.00.00.00</t>
  </si>
  <si>
    <t>2 Закупки, не превышающие финансовый год</t>
  </si>
  <si>
    <t>3 Закупки, не превышающие финансовый год</t>
  </si>
  <si>
    <t>4 Закупки, не превышающие финансовый год</t>
  </si>
  <si>
    <t>111/414</t>
  </si>
  <si>
    <t>комплект</t>
  </si>
  <si>
    <t>Общие сведения</t>
  </si>
  <si>
    <t>БИН заказчика</t>
  </si>
  <si>
    <t>РНН заказчика</t>
  </si>
  <si>
    <t>Для государственных учреждений</t>
  </si>
  <si>
    <t>Наименование заказчика (на государственном языке)</t>
  </si>
  <si>
    <t>Наименование заказчика (на русском языке)</t>
  </si>
  <si>
    <t>Финансовый год</t>
  </si>
  <si>
    <t>Код ГУ</t>
  </si>
  <si>
    <t>Фонд</t>
  </si>
  <si>
    <t>101140017586</t>
  </si>
  <si>
    <t>620500006898</t>
  </si>
  <si>
    <t>5010001</t>
  </si>
  <si>
    <t>01 Республиканский бюджет</t>
  </si>
  <si>
    <t>«Қазақстан Республикасы Жоғарғы Сотының жанындағы Соттардың қызметін қамтамасыз ету департаменті (Қазақстан Республикасы Жоғарғы Сотының аппараты)» ММ</t>
  </si>
  <si>
    <t>ГУ «Департамент по обеспечению деятельности судов при Верховном Суде Республики Казахстан (аппарат Верховного Суда Республики Казахстан)»</t>
  </si>
  <si>
    <t>Специфика</t>
  </si>
  <si>
    <t>Итого без НДС</t>
  </si>
  <si>
    <t>41.00.10.00.00.00.10.10.1</t>
  </si>
  <si>
    <t>квартира</t>
  </si>
  <si>
    <t>115/412</t>
  </si>
  <si>
    <t>96.09.19.90.00.00.00</t>
  </si>
  <si>
    <t>Услуги и работы различные прочие, не включенные в другие группировки</t>
  </si>
  <si>
    <t>49.32.12.20.00.00.00</t>
  </si>
  <si>
    <t>Услуги по аренде легковых автомобилей с водителем</t>
  </si>
  <si>
    <t>Аренда легковых автомобилей с предоставлением услуг водителя</t>
  </si>
  <si>
    <t>неэтилированный и этилированный, произведенный для двигателей с искровым зажиганием: АИ-95</t>
  </si>
  <si>
    <t>наименование</t>
  </si>
  <si>
    <t>характеристика</t>
  </si>
  <si>
    <t>ед. измерения</t>
  </si>
  <si>
    <t>цена за ед, без НДС</t>
  </si>
  <si>
    <t>кол-во примерно</t>
  </si>
  <si>
    <t>Автошина</t>
  </si>
  <si>
    <t>22.11.17.00.11.16.11.29.1</t>
  </si>
  <si>
    <t>Размер:245/45R17.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</si>
  <si>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61.10.11.06.01.00.00</t>
  </si>
  <si>
    <t>Услуги телефонной связи</t>
  </si>
  <si>
    <t>Қазақстан Республикасы (аудан орталығынан аспай), Тәуелсіз Мемлекеттер Достастығы елдері бойынша, құпиялылық, қызметтік сипаттағы, сонымен бірге құнды және өте құнды жөнелтілімдерді (бұдан әрі – жөнелтілімдер), қабылдау, тасымалдау және жеткізіп беру қызметтер</t>
  </si>
  <si>
    <t>услуги по приему, перевозке и доставке отправлений конфиденциального, служебного характера, а также ценных и высокоценных отправлений (далее – отправления), по Республике Казахстан (не далее районного центра), странам Содружества Независимых Государств</t>
  </si>
  <si>
    <t>услуги почтовой связи по пересылке почтовых корреспонденций в пределах Республики Казахстан</t>
  </si>
  <si>
    <t>Қазақстан Республикасы бойынша пошталық байланыс қызметі арқылы пошталық корреспонденцияларды жіберу</t>
  </si>
  <si>
    <t>услуг доступа к сети Интернет</t>
  </si>
  <si>
    <t>Интернет желісіне қолжетімділік қызметтері</t>
  </si>
  <si>
    <t>услуги почтовой связи общего пользования (пересылка корреспонденции промаркированной на франкировальной машине)</t>
  </si>
  <si>
    <t>ортақ пайдаланылатын почта байланысы қызметін (франкировалды машинада таңбаланған хат-хабарларды жөнелту)</t>
  </si>
  <si>
    <t>Из одного источника путем прямого заключения договора</t>
  </si>
  <si>
    <t>Один источник путем прямого заключения договора пп 1 п 3 ст 39 Закона</t>
  </si>
  <si>
    <t>услуги по подаче холодной воды</t>
  </si>
  <si>
    <t>суық сумен қамтамасыз ету қызметін көрсету</t>
  </si>
  <si>
    <t>Из одного источника путем прямого заключения договора пп1) п 3 ст 39</t>
  </si>
  <si>
    <t>услуги по подаче тепловой энергии</t>
  </si>
  <si>
    <t>жылу жүйесін беру қызметі</t>
  </si>
  <si>
    <t>услуги по подаче электрической энергий</t>
  </si>
  <si>
    <t>электр қуатын беру қызметі</t>
  </si>
  <si>
    <t>транспортные услуги</t>
  </si>
  <si>
    <t>автомобильмен көлік қызметтер</t>
  </si>
  <si>
    <t>бензин марки Аи-95</t>
  </si>
  <si>
    <t>Аи-95 маркалы бензин</t>
  </si>
  <si>
    <t>бензин марки Аи-92</t>
  </si>
  <si>
    <t>Аи-92 маркалы бензин</t>
  </si>
  <si>
    <t>зимнее дизельное топливо</t>
  </si>
  <si>
    <t>қысқы дизель оты</t>
  </si>
  <si>
    <t>Дизельное топливо летнее</t>
  </si>
  <si>
    <t>Жазғы дизель отыны</t>
  </si>
  <si>
    <t>Услуги по страхованию (обязательному) гражданско-правовой ответственности владельцев автотранспортных средств</t>
  </si>
  <si>
    <t>Көлік құралдары иелерінің азаматтық-құқықтық жауапкершілігін сақтандыру (міндетті) қызметі</t>
  </si>
  <si>
    <t>Из одного источника путем прямого заключения договора пп2) п 3 ст 39</t>
  </si>
  <si>
    <t>бумага А4</t>
  </si>
  <si>
    <t>А4 форматты қағаз</t>
  </si>
  <si>
    <t>услуги по вводу информации об авансовых платежах в регистр (счетчик) франкировальной машины и контролю за порядком ее эксплуатации Владельцем</t>
  </si>
  <si>
    <t>Аванстық төлем туралы ақпаратты франкировалды машинаның тіркеуіне енгізу қызметін және оны қолдану тәртібін бақылау иеленуші тарапынан</t>
  </si>
  <si>
    <t>услуги по содержанию, обслуживанию административного здания Верховного Суда Республики Казахстан</t>
  </si>
  <si>
    <t>Қазақстан Республикасы Жоғарғы Сотының ғимаратын күтіп ұстау және қызмет көрсету бойынша қызметтер</t>
  </si>
  <si>
    <t>Продление договора</t>
  </si>
  <si>
    <t>Открытый конкурс</t>
  </si>
  <si>
    <t>услуги по содержанию и обслуживанию автотранспортных средств автогаража Верховного Суда Республики Казахстан, расположенного по адресу ул.Шынтас 8а</t>
  </si>
  <si>
    <t>Астана қаласы, Шынтас көшесі 8а мекенжайында орналасқан Қазақстан Республикасы Жоғарғы Сотының автогаражында автокөлік құралдарын ұстау және қызмет көрсету бойынша қызметтер</t>
  </si>
  <si>
    <t>услуги по комплексному обслуживанию административных зданий, гаражей и прилегающей территорий автогаража Верховного Суда Республики Казахстан, расположенного по адресу г.Астана, ул. Шынтаса 8а</t>
  </si>
  <si>
    <t>Астана қаласы, Шынтас көшесі 8а мекенжайында орналасқан Қазақстан Республикасы Жоғарғы Сотының автогаражында әзірленген әкімшілік ғимараттарға, гараждар мен іргелес аумақтарға кешенді қызмет көрсету бойынша қызметтер</t>
  </si>
  <si>
    <t>услуги по изготовлению пакетов</t>
  </si>
  <si>
    <t>пекеттерді жасау бойынша қызметтер</t>
  </si>
  <si>
    <t>услуги по изготовлению бланков строгой отчетности</t>
  </si>
  <si>
    <t>есептілік бланкілерін жасау бойынша қызметті</t>
  </si>
  <si>
    <t>Публикация соболезнований</t>
  </si>
  <si>
    <t>Көңіл айтуларды жариялау</t>
  </si>
  <si>
    <t>Услуги по размещение объявлений в печатных изданиях</t>
  </si>
  <si>
    <t>73.11.11.12.00.00.00</t>
  </si>
  <si>
    <t>Публикация соболезнований, некрологов</t>
  </si>
  <si>
    <t>берушi қазанаманы, көңіл айтуды жариялау бойынша қызметтер</t>
  </si>
  <si>
    <t>услуги по публикации объявлений</t>
  </si>
  <si>
    <t>хабарландыруларды жариялау бойынша қызметтер</t>
  </si>
  <si>
    <t>услуги по переводу</t>
  </si>
  <si>
    <t>аудару қызметі</t>
  </si>
  <si>
    <t>Из одного источника путем прямого заключения договора (пп.42 п.3. ст.39)</t>
  </si>
  <si>
    <t>услуги по обновлению и сопровождению информационной системы «Параграф»</t>
  </si>
  <si>
    <t>«Параграф» ақпараттың жүйесін сүйемелдеу және жанарту қызметтерді бойынша</t>
  </si>
  <si>
    <t>услуги по сопровождению бухгалтерского программного обеспечения «Конфигурация «Бюджет» на платформе «1С»</t>
  </si>
  <si>
    <t>«1С» платформасында «Бюджет» Конфигурация» бухгалтерлік бағдарламасын қамтамасыз етуді сүйемелдеу бойынша қызмет</t>
  </si>
  <si>
    <t xml:space="preserve">Из одного источника путем прямого заключения договора </t>
  </si>
  <si>
    <t>Запрос ценовых предложений</t>
  </si>
  <si>
    <t>услуги по подключению и техническому обслуживанию телевизионных точек</t>
  </si>
  <si>
    <t>теледидар нүктелеріне техникалық қызмет көрсету және қосу қызметі</t>
  </si>
  <si>
    <t>Из одного источника путем прямого заключения договора (пп3 п.3 ст.39)</t>
  </si>
  <si>
    <t>20.52.10.00.00.00.09.01.2</t>
  </si>
  <si>
    <t>Клей канцелярский - карандаш</t>
  </si>
  <si>
    <t>Желім қарындаш 35г</t>
  </si>
  <si>
    <t>клей-карандаш 35 грамм</t>
  </si>
  <si>
    <t>Шарикті қаламдар, көк</t>
  </si>
  <si>
    <t>Ручки шариковые, синие</t>
  </si>
  <si>
    <t>Из одного источника путем прямого заключения договора пп42) п 3 ст 39</t>
  </si>
  <si>
    <t>степлер №26</t>
  </si>
  <si>
    <t>скобы 10</t>
  </si>
  <si>
    <t>скобы 26/6</t>
  </si>
  <si>
    <t>скобы 24/6</t>
  </si>
  <si>
    <t>25.99.23.00.00.11.11.12.1</t>
  </si>
  <si>
    <t>Скрепки для бумаг. Размер 26 мм</t>
  </si>
  <si>
    <t>Скрепки для бумаг. Размер - 33мм. 50шт</t>
  </si>
  <si>
    <t>17.23.13.60.00.00.00.70.1</t>
  </si>
  <si>
    <t>скоросшиватель</t>
  </si>
  <si>
    <t>Тезтікпе (іс) қағаз/картон</t>
  </si>
  <si>
    <t>Скоросшиватели (дело) бумага/картон</t>
  </si>
  <si>
    <t>Зажим</t>
  </si>
  <si>
    <t>25.99.23.00.00.11.10.01.1</t>
  </si>
  <si>
    <t>Стикеры узкие</t>
  </si>
  <si>
    <t>Жіңішке жапсырмалар</t>
  </si>
  <si>
    <t>с липким краем, для заметок</t>
  </si>
  <si>
    <t>17.23.12.30.00.00.00.70.1</t>
  </si>
  <si>
    <t>Стикеры</t>
  </si>
  <si>
    <t>22.29.25.00.00.00.15.18.1</t>
  </si>
  <si>
    <t>Скрепки</t>
  </si>
  <si>
    <t>услуги по предоставлению канала телефонной связи для звонков с корпоративной телефонной сети Верховного Суда Республики Казахстан к сети сотовых операторов</t>
  </si>
  <si>
    <t>Қазақстан Республикасы Жоғарғы Сотының корпоративтік телефон желісінен ұялы байланыс операторларының желісіне қоңырау шалу үшін телефон байланысы арналарын ұсыну бойынша қызметтер</t>
  </si>
  <si>
    <t>услуги «SMS уведомление» для судебных органов Республики Казахстан</t>
  </si>
  <si>
    <t>Қазақстан Республикасы сот органдары үшін «SMS хабарлама» қызметтер</t>
  </si>
  <si>
    <t>Услуга Free Phone</t>
  </si>
  <si>
    <t>согласно условий тех спецификации</t>
  </si>
  <si>
    <t>услуги по предоставлению цифровых каналов связи (Sip-trank)</t>
  </si>
  <si>
    <t>квартиры</t>
  </si>
  <si>
    <t>104/152</t>
  </si>
  <si>
    <t>100/159</t>
  </si>
  <si>
    <t>100/123</t>
  </si>
  <si>
    <t>100/144</t>
  </si>
  <si>
    <t>100/149</t>
  </si>
  <si>
    <t>100/151</t>
  </si>
  <si>
    <t>100/152</t>
  </si>
  <si>
    <t>100/153</t>
  </si>
  <si>
    <t>(Sip-trank) цифрлық байланыс каналдарын беру қызметі</t>
  </si>
  <si>
    <t xml:space="preserve">Free Phone қызметі </t>
  </si>
  <si>
    <t>Қысқыш орташа 19 мм</t>
  </si>
  <si>
    <t>Зажимы средние 19 мм</t>
  </si>
  <si>
    <t>Қысқыш орташа 41 мм</t>
  </si>
  <si>
    <t>Зажимы средние 41 мм</t>
  </si>
  <si>
    <t>Папка-регистратор 75 мм</t>
  </si>
  <si>
    <t>Папка-регистратор 50 мм</t>
  </si>
  <si>
    <t>65.12.21.335.000.00.0777.000000000000</t>
  </si>
  <si>
    <t>25.99.23.500.001.00.5111.000000000000</t>
  </si>
  <si>
    <t xml:space="preserve">25.99.23.500.000.01.5111.000000000004  </t>
  </si>
  <si>
    <t>25.99.23.500.000.01.5111.000000000001</t>
  </si>
  <si>
    <t>53.10.14.100.000.00.0777.000000000000</t>
  </si>
  <si>
    <t>53.10.19.920.000.00.0777.000000000000</t>
  </si>
  <si>
    <t>74.30.11.000.001.00.0777.000000000000</t>
  </si>
  <si>
    <t>42.11.20.335.019.00.0777.000000000000</t>
  </si>
  <si>
    <t>61.90.10.400.000.00.0777.000000000000</t>
  </si>
  <si>
    <t>93.19.19.900.001.00.0777.000000000000</t>
  </si>
  <si>
    <t>53.10.12.900.000.00.0777.000000000000</t>
  </si>
  <si>
    <t>33.13.11.100.014.00.0777.000000000000</t>
  </si>
  <si>
    <t>62.02.30.000.001.00.0777.000000000000</t>
  </si>
  <si>
    <t>Услуги сотовой связи</t>
  </si>
  <si>
    <t>Услуги рассылки информации посредством сотовой связи</t>
  </si>
  <si>
    <t>Услуги справочных служб</t>
  </si>
  <si>
    <t>Услуги транковой связи</t>
  </si>
  <si>
    <t>Услуги по сопровождению и технической поддержке информационной системы</t>
  </si>
  <si>
    <t>41.00.10.100.000.00.0796.000000000057</t>
  </si>
  <si>
    <t>Квартира</t>
  </si>
  <si>
    <t>жилье первичное, 2 комнатная, площадь от 40 до 60 кв. метров, с чистовой отделкой, эконом-класс</t>
  </si>
  <si>
    <t>62.09.20.000.000.00.0777.000000000000</t>
  </si>
  <si>
    <t>Услуги по администрированию и техническому обслуживанию программного обеспечения</t>
  </si>
  <si>
    <t>канцелярский, размер 19 мм</t>
  </si>
  <si>
    <t>канцелярский, размер 25 мм</t>
  </si>
  <si>
    <t>Қысқыш орташа 25 мм</t>
  </si>
  <si>
    <t>Зажимы средние 25 мм</t>
  </si>
  <si>
    <t>канцелярский, размер 41 мм</t>
  </si>
  <si>
    <t>картонный, размер 320x230x40 мм, формат А4</t>
  </si>
  <si>
    <t>металлическая, размер 33 мм</t>
  </si>
  <si>
    <t>простой, с ластиком</t>
  </si>
  <si>
    <t>пластиковая, гелевая</t>
  </si>
  <si>
    <t xml:space="preserve">пластиковая, шариковая </t>
  </si>
  <si>
    <t>для офисного оборудования, формат А4, плотность 80 г/м2, ГОСТ 6656-76</t>
  </si>
  <si>
    <t>для офисного оборудования, формат А4, плотность 80 г/м2, ГОСТ 6656-77</t>
  </si>
  <si>
    <t>дизельное, температура застывания не выше -10°С, плотность при 20 °С не более 860 кг/м3, летнее, ГОСТ 305-82</t>
  </si>
  <si>
    <t>дизельное, температура застывания не выше -10°С, плотность при 20 °С не более 860 кг/м3, летнее, ГОСТ 305-83</t>
  </si>
  <si>
    <t>Топливо</t>
  </si>
  <si>
    <t>дизельное, температура застывания не выше -35-- 45°С, плотность при 20 °С не более 840 кг/м3, зимнее, ГОСТ 305-82</t>
  </si>
  <si>
    <t>дизельное, температура застывания не выше -35-- 45°С, плотность при 20 °С не более 840 кг/м3, зимнее, ГОСТ 305-83</t>
  </si>
  <si>
    <t>Из одного источника путем прямого заключения договора пп.36 п.3 ст 39</t>
  </si>
  <si>
    <t>до 31 декабря 2018 года</t>
  </si>
  <si>
    <t>услуги мобильного интернета для мониторинга транспорта (GPS)</t>
  </si>
  <si>
    <t>(GPS) көлік мобильдік желісіне мониторинг жасау қызметі</t>
  </si>
  <si>
    <t>Услуги полиграфические по изготовлению/печатанию полиграфической продукции (кроме книг, фото, периодических изданий)</t>
  </si>
  <si>
    <t xml:space="preserve"> Услуги по изготовлению папок беговок</t>
  </si>
  <si>
    <t>папкаларды жасау бойынша қызметтер</t>
  </si>
  <si>
    <t xml:space="preserve">Услуги по изготовлению папок </t>
  </si>
  <si>
    <t>изготовление папок для архива</t>
  </si>
  <si>
    <t>мұрағатқа арналған папкалар</t>
  </si>
  <si>
    <t>Банковские услуги</t>
  </si>
  <si>
    <t>Установка видеонаблюдения (камеры с выводом на ПЦН)</t>
  </si>
  <si>
    <t>Установка калиток</t>
  </si>
  <si>
    <t>Установка системы охранно-тревожной сигнализации с выводом в дежурную часть ОВД</t>
  </si>
  <si>
    <t>Установка ограждения</t>
  </si>
  <si>
    <t>комплексное техническое обслуживание теплосчетчиков ТС-07 на 2017 год</t>
  </si>
  <si>
    <t>2017 жылға ТС-07 жылу есептегіштерге кешенді техникалық қызмет көрсету</t>
  </si>
  <si>
    <t>Услуги по вывозу твердо-бытовых отходов</t>
  </si>
  <si>
    <t>Қатты-тұрмыстық қалдықтарды шығару қызметі</t>
  </si>
  <si>
    <t>38.11.29.000.000.00.0777.000000000000</t>
  </si>
  <si>
    <t>Услуги по вывозу (сбору) неопасных отходов/имущества/материалов</t>
  </si>
  <si>
    <t>услуги по сопровождению информационных систем</t>
  </si>
  <si>
    <t>ақпараттық жүйесін сүйемелдеу бойынша қызметтер</t>
  </si>
  <si>
    <t xml:space="preserve">62.02.30.000.001.00.0777.000000000000 </t>
  </si>
  <si>
    <t>Установка тревожной сигнализации</t>
  </si>
  <si>
    <t>арочный металлодетектор</t>
  </si>
  <si>
    <t>турникет</t>
  </si>
  <si>
    <t>интераскоп</t>
  </si>
  <si>
    <t>газоанализатор</t>
  </si>
  <si>
    <t>Установка системы контроля и упрпавления доступом в зданияхсудебных органов РК</t>
  </si>
  <si>
    <t>оборудование АТС</t>
  </si>
  <si>
    <t>263023.900.000041</t>
  </si>
  <si>
    <t>329959.900.000056</t>
  </si>
  <si>
    <t>Система контроля и управления доступом</t>
  </si>
  <si>
    <t>Мини-АТС</t>
  </si>
  <si>
    <t>виртуальная (IP-телефония)</t>
  </si>
  <si>
    <t>265153.100.000000</t>
  </si>
  <si>
    <t>для определения доли кислорода в инертных газах</t>
  </si>
  <si>
    <t>Газоанализатор</t>
  </si>
  <si>
    <t>266011.190.000011</t>
  </si>
  <si>
    <t>Комплекс рентгенотелевизионный</t>
  </si>
  <si>
    <t>переносной</t>
  </si>
  <si>
    <t>329959.900.000070</t>
  </si>
  <si>
    <t>Турникет</t>
  </si>
  <si>
    <t>поясной</t>
  </si>
  <si>
    <t>26.51.41.000.012.00.0796.000000000003</t>
  </si>
  <si>
    <t>Металлоискатель</t>
  </si>
  <si>
    <t>арочный (рамочный)</t>
  </si>
  <si>
    <t>штука</t>
  </si>
  <si>
    <t>Услуги управления кабельными системами распределения</t>
  </si>
  <si>
    <t>Услуги управления кабельными системами распределения для передачи данных</t>
  </si>
  <si>
    <t xml:space="preserve"> Услуги по размещению информационных материалов в средствах массовой информации</t>
  </si>
  <si>
    <t>Услуги по размещению информационных материалов в средствах массовой информации</t>
  </si>
  <si>
    <t>Услуги почтовые, связанные с письмами</t>
  </si>
  <si>
    <t>Услуги по письменному переводу</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</si>
  <si>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</si>
  <si>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433210.200.000001</t>
  </si>
  <si>
    <t>Работы по установке (монтажу) дверей/ворот/турникетных систем/ограждений</t>
  </si>
  <si>
    <t>Работы связанные с установкой/монтажем дверей/ворот/турникетных систем/ограждений и аналогичных изделий</t>
  </si>
  <si>
    <t>432110.400.000002</t>
  </si>
  <si>
    <t>Работы по устройству (монтажу) охранной сигнализации/системы видеонаблюдения</t>
  </si>
  <si>
    <t>Работы по устройству (монтажу) охранной сигнализации/системы видеонаблюдения и аналогичного оборудования</t>
  </si>
  <si>
    <t>Услуги по содержанию зданий</t>
  </si>
  <si>
    <t>292040.100.000001</t>
  </si>
  <si>
    <t>Работы по ремонту автотранспортных средств</t>
  </si>
  <si>
    <t>Работы по ремонту автотранспортных средств/систем/узлов/агрегатов</t>
  </si>
  <si>
    <t>841112.900.000015</t>
  </si>
  <si>
    <t>Услуги кассового обслуживания</t>
  </si>
  <si>
    <t>Кассовое обслуживание</t>
  </si>
  <si>
    <t>181219.900.000005</t>
  </si>
  <si>
    <t xml:space="preserve"> 493212.000.000000</t>
  </si>
  <si>
    <t xml:space="preserve"> 612011.100.000001</t>
  </si>
  <si>
    <t>822010.000.000000</t>
  </si>
  <si>
    <t>749020.000.000125</t>
  </si>
  <si>
    <t>Услуги мониторинга за автотранспортными средствами посредством системы GPS-мониторинга</t>
  </si>
  <si>
    <t>612011.100.000000</t>
  </si>
  <si>
    <t xml:space="preserve"> 612011.200.000000</t>
  </si>
  <si>
    <t xml:space="preserve"> 611011.200.000000</t>
  </si>
  <si>
    <t>Услуги фиксированной местной, междугородней, международной телефонной связи  - доступ и пользование</t>
  </si>
  <si>
    <t xml:space="preserve"> 619010.451.000000</t>
  </si>
  <si>
    <t>192026.510.000000</t>
  </si>
  <si>
    <t>192026.510.000001</t>
  </si>
  <si>
    <t>192021.550.000000</t>
  </si>
  <si>
    <t>192021.530.000001</t>
  </si>
  <si>
    <t>749020.000.000011</t>
  </si>
  <si>
    <t>172311.190.000000</t>
  </si>
  <si>
    <t>329912.130.000000</t>
  </si>
  <si>
    <t>329912.130.000002</t>
  </si>
  <si>
    <t>329915.100.000000</t>
  </si>
  <si>
    <t>282323.900.000002</t>
  </si>
  <si>
    <t>329959.900.000082</t>
  </si>
  <si>
    <t>259923.500.000005</t>
  </si>
  <si>
    <t>205210.900.000026</t>
  </si>
  <si>
    <t>172313.500.000001</t>
  </si>
  <si>
    <t>259923.300.000000</t>
  </si>
  <si>
    <t>172312.700.000011</t>
  </si>
  <si>
    <t>172313.500.000003</t>
  </si>
  <si>
    <t>221111.100.000002</t>
  </si>
  <si>
    <t>360020.400.000003</t>
  </si>
  <si>
    <t>351210.900.000000</t>
  </si>
  <si>
    <t>бейнебақылауды орнату ПЦН  шығатын камералар</t>
  </si>
  <si>
    <t>Қақпаны орнату</t>
  </si>
  <si>
    <t xml:space="preserve"> ОВДкезекші бөліміне шығатын күзет үрейлі сигналдау жүйесін орнату </t>
  </si>
  <si>
    <t>Қоршауды орнату</t>
  </si>
  <si>
    <t>үрейлі сигналдауды орнату</t>
  </si>
  <si>
    <t>арқалы  металлодетектор</t>
  </si>
  <si>
    <t>туриникет</t>
  </si>
  <si>
    <t>Қазақстан Республикасының сот органдарының  ғимараттарында бақылау және рұқсатты басқару жүйесін орнату</t>
  </si>
  <si>
    <t>АТС жабдықтау</t>
  </si>
  <si>
    <t>104/149</t>
  </si>
  <si>
    <t>товар</t>
  </si>
  <si>
    <t>262040.000.000231</t>
  </si>
  <si>
    <t>Источник бесперебойного питания</t>
  </si>
  <si>
    <t>резервный</t>
  </si>
  <si>
    <t xml:space="preserve">согласно технической спецификации </t>
  </si>
  <si>
    <t>262021.300.000002</t>
  </si>
  <si>
    <t>Массив дисковый</t>
  </si>
  <si>
    <t>HD-DVD-R</t>
  </si>
  <si>
    <t>268012.000.000009</t>
  </si>
  <si>
    <t>Диск</t>
  </si>
  <si>
    <t>DVD-R</t>
  </si>
  <si>
    <t>по 28 февраля 2018 года</t>
  </si>
  <si>
    <t>по 31 декабря 2018 года</t>
  </si>
  <si>
    <t>104/159</t>
  </si>
  <si>
    <t>62.02.30.000.004.00.0777.000000000000</t>
  </si>
  <si>
    <t>Сот органдарының ақпараттық жүйелерін сүйемелдеу және оларды модернизациялау қызмет көрсету бойынша қызметтер</t>
  </si>
  <si>
    <t>Услуги по сопровождению и модернизации информационных систем судебных органов</t>
  </si>
  <si>
    <t>Услуги по администрированию и техническому обслуживанию программно-аппаратного комплекса</t>
  </si>
  <si>
    <t>сот органдары үшін бағдарламалық-аппараттық құралдарға жүйелік-техникалық, қызмет көрсету бойынша қызметтер</t>
  </si>
  <si>
    <t>услуги по системно-техническому обслуживанию, программно-аппаратных средств судебных органов</t>
  </si>
  <si>
    <t>Қазақстан Республикасы сот органдарының сыртқы ақпараттық ресурстарын сүйемелдеу және жетілдіру бойынша қызметтер</t>
  </si>
  <si>
    <t>услуги по сопровождению и усовершенствованию внешних информационных ресурсов судебных органов Республики Казахстан</t>
  </si>
  <si>
    <t xml:space="preserve"> 62.02.30.000.001.00.0777.000000000000</t>
  </si>
  <si>
    <t>58.29.50.000.000.00.0777.000000000000</t>
  </si>
  <si>
    <t>Работы по ремонту/реконструкции линий связи/линейно-кабельных сооружений</t>
  </si>
  <si>
    <t>антивирустік қамтамасыз ету бағдарламасын ұзарту қызметтер</t>
  </si>
  <si>
    <t>услуги продления антивирусного программного обеспечения</t>
  </si>
  <si>
    <t>639910.000.000002</t>
  </si>
  <si>
    <t>Услуги информационного мониторинга</t>
  </si>
  <si>
    <t>услуги по мониторингу оповещения защиты</t>
  </si>
  <si>
    <t>услуги по мониторингу информационной защиты</t>
  </si>
  <si>
    <t>по 28 февраля 2018г</t>
  </si>
  <si>
    <t>по 27 декабря 2018 года</t>
  </si>
  <si>
    <t>Годовой план государственных закупок товаров, работ и услуг на 2018 год</t>
  </si>
  <si>
    <t>Руководитель Департамента</t>
  </si>
  <si>
    <t>Н.Шарипов</t>
  </si>
  <si>
    <t>Итого с НДС</t>
  </si>
  <si>
    <t>42.22.21.335.003.00.0999.000000000000</t>
  </si>
  <si>
    <t>Работы по строительству линейно-кабельных сооружений</t>
  </si>
  <si>
    <t>работы по прокладке кабеля</t>
  </si>
  <si>
    <t>кабель тарту жұмысы</t>
  </si>
  <si>
    <t>Из одного источника путем прямого заключения договора (пп52 п.3 ст.39)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</si>
</sst>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0000"/>
  </numFmts>
  <fonts count="42">
    <font>
      <sz val="11"/>
      <color theme="1"/>
      <name val="Calibri"/>
      <family val="2"/>
      <scheme val="minor"/>
    </font>
    <font>
      <sz val="11"/>
      <color theme="1"/>
      <name val="Calibri"/>
      <family val="2"/>
      <charset val="204"/>
      <scheme val="minor"/>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MS Sans Serif"/>
      <family val="2"/>
    </font>
    <font>
      <sz val="10"/>
      <name val="Arial"/>
      <family val="2"/>
      <charset val="204"/>
    </font>
    <font>
      <sz val="11"/>
      <color theme="1"/>
      <name val="Calibri"/>
      <family val="2"/>
      <charset val="204"/>
    </font>
    <font>
      <sz val="10"/>
      <color theme="1"/>
      <name val="Calibri"/>
      <family val="2"/>
      <charset val="204"/>
      <scheme val="minor"/>
    </font>
    <font>
      <sz val="10"/>
      <color indexed="8"/>
      <name val="Times New Roman"/>
      <family val="1"/>
      <charset val="204"/>
    </font>
    <font>
      <sz val="10"/>
      <color theme="1"/>
      <name val="Times New Roman"/>
      <family val="1"/>
      <charset val="204"/>
    </font>
    <font>
      <b/>
      <sz val="10"/>
      <color theme="1"/>
      <name val="Times New Roman"/>
      <family val="1"/>
      <charset val="204"/>
    </font>
    <font>
      <b/>
      <sz val="10"/>
      <color indexed="8"/>
      <name val="Times New Roman"/>
      <family val="1"/>
      <charset val="204"/>
    </font>
    <font>
      <b/>
      <sz val="12"/>
      <color indexed="8"/>
      <name val="Times New Roman"/>
      <family val="1"/>
      <charset val="204"/>
    </font>
    <font>
      <sz val="10"/>
      <color indexed="9"/>
      <name val="Times New Roman"/>
      <family val="1"/>
      <charset val="204"/>
    </font>
    <font>
      <b/>
      <sz val="9"/>
      <color indexed="81"/>
      <name val="Tahoma"/>
      <family val="2"/>
      <charset val="204"/>
    </font>
    <font>
      <sz val="12"/>
      <color theme="1"/>
      <name val="Times New Roman"/>
      <family val="1"/>
      <charset val="204"/>
    </font>
    <font>
      <b/>
      <sz val="14"/>
      <color theme="1"/>
      <name val="Times New Roman"/>
      <family val="1"/>
      <charset val="204"/>
    </font>
    <font>
      <b/>
      <sz val="15"/>
      <color theme="1"/>
      <name val="Times New Roman"/>
      <family val="1"/>
      <charset val="204"/>
    </font>
    <font>
      <b/>
      <sz val="10"/>
      <name val="Times New Roman"/>
      <family val="1"/>
      <charset val="204"/>
    </font>
    <font>
      <sz val="10"/>
      <name val="Times New Roman"/>
      <family val="1"/>
      <charset val="204"/>
    </font>
    <font>
      <sz val="12"/>
      <name val="Times New Roman"/>
      <family val="1"/>
      <charset val="204"/>
    </font>
    <font>
      <b/>
      <sz val="15"/>
      <name val="Times New Roman"/>
      <family val="1"/>
      <charset val="204"/>
    </font>
    <font>
      <sz val="9"/>
      <color indexed="8"/>
      <name val="Times New Roman"/>
      <family val="1"/>
      <charset val="204"/>
    </font>
    <font>
      <sz val="9"/>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2"/>
      <name val="Times New Roman"/>
      <family val="1"/>
      <charset val="204"/>
    </font>
    <font>
      <sz val="12"/>
      <color rgb="FFFF0000"/>
      <name val="Times New Roman"/>
      <family val="1"/>
      <charset val="204"/>
    </font>
    <font>
      <sz val="14"/>
      <color theme="1"/>
      <name val="Times New Roman"/>
      <family val="1"/>
      <charset val="204"/>
    </font>
    <font>
      <i/>
      <sz val="12"/>
      <color indexed="8"/>
      <name val="Times New Roman"/>
      <family val="1"/>
      <charset val="204"/>
    </font>
    <font>
      <u/>
      <sz val="11"/>
      <color theme="10"/>
      <name val="Calibri"/>
      <family val="2"/>
      <scheme val="minor"/>
    </font>
    <font>
      <sz val="11"/>
      <name val="Times New Roman"/>
      <family val="1"/>
      <charset val="204"/>
    </font>
    <font>
      <sz val="11"/>
      <color rgb="FF212529"/>
      <name val="Times New Roman"/>
      <family val="1"/>
      <charset val="204"/>
    </font>
    <font>
      <sz val="12"/>
      <color indexed="8"/>
      <name val="Times New Roman"/>
      <family val="1"/>
      <charset val="204"/>
    </font>
    <font>
      <b/>
      <sz val="11"/>
      <name val="Times New Roman"/>
      <family val="1"/>
      <charset val="204"/>
    </font>
    <font>
      <b/>
      <sz val="11"/>
      <color rgb="FF212529"/>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s>
  <cellStyleXfs count="67">
    <xf numFmtId="0" fontId="0" fillId="0" borderId="0"/>
    <xf numFmtId="0" fontId="1"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9" fillId="0" borderId="0"/>
    <xf numFmtId="0" fontId="11" fillId="0" borderId="0"/>
    <xf numFmtId="0" fontId="2" fillId="0" borderId="0"/>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2" fillId="0" borderId="0"/>
    <xf numFmtId="0" fontId="1" fillId="0" borderId="0"/>
    <xf numFmtId="0" fontId="2" fillId="0" borderId="0"/>
    <xf numFmtId="0" fontId="10" fillId="0" borderId="0"/>
    <xf numFmtId="0" fontId="2" fillId="0" borderId="0"/>
    <xf numFmtId="0" fontId="2" fillId="0" borderId="0"/>
    <xf numFmtId="0" fontId="1" fillId="0" borderId="0"/>
    <xf numFmtId="0" fontId="2" fillId="0" borderId="0"/>
    <xf numFmtId="0" fontId="2" fillId="0" borderId="0"/>
    <xf numFmtId="0" fontId="10" fillId="0" borderId="0"/>
    <xf numFmtId="0" fontId="10" fillId="0" borderId="0"/>
    <xf numFmtId="0" fontId="36" fillId="0" borderId="0" applyNumberFormat="0" applyFill="0" applyBorder="0" applyAlignment="0" applyProtection="0"/>
  </cellStyleXfs>
  <cellXfs count="211">
    <xf numFmtId="0" fontId="0" fillId="0" borderId="0" xfId="0"/>
    <xf numFmtId="0" fontId="14" fillId="0" borderId="0" xfId="0" applyFont="1"/>
    <xf numFmtId="0" fontId="14" fillId="4" borderId="0" xfId="0" applyFont="1" applyFill="1"/>
    <xf numFmtId="0" fontId="16" fillId="3" borderId="22" xfId="44" applyFont="1" applyFill="1" applyBorder="1" applyAlignment="1" applyProtection="1">
      <alignment horizontal="center" vertical="center" wrapText="1"/>
      <protection locked="0"/>
    </xf>
    <xf numFmtId="0" fontId="16" fillId="0" borderId="0" xfId="0" applyNumberFormat="1" applyFont="1" applyAlignment="1" applyProtection="1">
      <protection hidden="1"/>
    </xf>
    <xf numFmtId="0" fontId="13" fillId="0" borderId="0" xfId="0" applyFont="1" applyAlignment="1" applyProtection="1">
      <alignment horizontal="center"/>
      <protection hidden="1"/>
    </xf>
    <xf numFmtId="0" fontId="13"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xf numFmtId="0" fontId="13" fillId="0" borderId="0" xfId="0" applyFont="1" applyProtection="1">
      <protection locked="0"/>
    </xf>
    <xf numFmtId="0" fontId="16" fillId="0" borderId="0" xfId="0" applyFont="1" applyAlignment="1" applyProtection="1">
      <alignment horizontal="center"/>
      <protection locked="0"/>
    </xf>
    <xf numFmtId="0" fontId="13" fillId="0" borderId="0" xfId="0" applyNumberFormat="1" applyFont="1" applyAlignment="1" applyProtection="1">
      <alignment horizontal="center" wrapText="1"/>
      <protection hidden="1"/>
    </xf>
    <xf numFmtId="0" fontId="13" fillId="0" borderId="0" xfId="0" applyFont="1" applyAlignment="1" applyProtection="1">
      <alignment horizontal="center" wrapText="1"/>
      <protection locked="0"/>
    </xf>
    <xf numFmtId="0" fontId="16" fillId="3" borderId="22" xfId="0" applyNumberFormat="1" applyFont="1" applyFill="1" applyBorder="1" applyAlignment="1" applyProtection="1">
      <alignment horizontal="center" vertical="center" wrapText="1"/>
      <protection locked="0"/>
    </xf>
    <xf numFmtId="0" fontId="16" fillId="0" borderId="0" xfId="0" applyFont="1" applyAlignment="1" applyProtection="1">
      <alignment horizontal="center" wrapText="1"/>
      <protection locked="0"/>
    </xf>
    <xf numFmtId="0" fontId="13" fillId="0" borderId="0" xfId="0" applyFont="1" applyAlignment="1" applyProtection="1">
      <alignment horizontal="center" wrapText="1"/>
      <protection hidden="1"/>
    </xf>
    <xf numFmtId="0" fontId="13" fillId="0" borderId="0" xfId="0" applyFont="1" applyAlignment="1">
      <alignment wrapText="1"/>
    </xf>
    <xf numFmtId="0" fontId="13" fillId="0" borderId="0" xfId="0" applyFont="1" applyAlignment="1">
      <alignment horizontal="center" wrapText="1"/>
    </xf>
    <xf numFmtId="49" fontId="16" fillId="0" borderId="26" xfId="44" applyNumberFormat="1" applyFont="1" applyFill="1" applyBorder="1" applyAlignment="1" applyProtection="1">
      <alignment horizontal="center" vertical="center" wrapText="1"/>
      <protection locked="0"/>
    </xf>
    <xf numFmtId="49" fontId="16" fillId="0" borderId="9" xfId="44" applyNumberFormat="1" applyFont="1" applyFill="1" applyBorder="1" applyAlignment="1" applyProtection="1">
      <alignment horizontal="center" vertical="center" wrapText="1"/>
      <protection locked="0"/>
    </xf>
    <xf numFmtId="0" fontId="16" fillId="0" borderId="9" xfId="44" applyFont="1" applyFill="1" applyBorder="1" applyAlignment="1" applyProtection="1">
      <alignment horizontal="center" vertical="center" wrapText="1"/>
      <protection locked="0"/>
    </xf>
    <xf numFmtId="0" fontId="16" fillId="3" borderId="27" xfId="44" applyFont="1" applyFill="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22" fillId="0" borderId="0" xfId="0" applyFont="1"/>
    <xf numFmtId="0" fontId="20" fillId="0" borderId="28" xfId="0" applyFont="1" applyBorder="1"/>
    <xf numFmtId="0" fontId="23" fillId="0" borderId="0" xfId="0" applyNumberFormat="1" applyFont="1" applyAlignment="1" applyProtection="1">
      <protection hidden="1"/>
    </xf>
    <xf numFmtId="0" fontId="23" fillId="0" borderId="0" xfId="0" applyNumberFormat="1" applyFont="1" applyAlignment="1" applyProtection="1">
      <alignment horizontal="center"/>
      <protection hidden="1"/>
    </xf>
    <xf numFmtId="0" fontId="24" fillId="0" borderId="0" xfId="0" applyNumberFormat="1" applyFont="1" applyAlignment="1" applyProtection="1">
      <alignment horizontal="center"/>
      <protection hidden="1"/>
    </xf>
    <xf numFmtId="0" fontId="24" fillId="0" borderId="0" xfId="0" applyNumberFormat="1" applyFont="1" applyAlignment="1" applyProtection="1">
      <alignment horizontal="center" wrapText="1"/>
      <protection hidden="1"/>
    </xf>
    <xf numFmtId="0" fontId="24" fillId="0" borderId="0" xfId="0" applyFont="1"/>
    <xf numFmtId="0" fontId="26" fillId="0" borderId="0" xfId="0" applyFont="1"/>
    <xf numFmtId="0" fontId="27" fillId="0" borderId="5" xfId="0" applyNumberFormat="1" applyFont="1" applyBorder="1" applyAlignment="1" applyProtection="1">
      <alignment horizontal="center" wrapText="1"/>
      <protection hidden="1"/>
    </xf>
    <xf numFmtId="49" fontId="28" fillId="0" borderId="5" xfId="0" applyNumberFormat="1" applyFont="1" applyFill="1" applyBorder="1" applyAlignment="1" applyProtection="1">
      <alignment horizontal="center" wrapText="1"/>
      <protection locked="0"/>
    </xf>
    <xf numFmtId="49" fontId="27" fillId="0" borderId="5" xfId="0" applyNumberFormat="1" applyFont="1" applyFill="1" applyBorder="1" applyAlignment="1" applyProtection="1">
      <alignment horizontal="center" wrapText="1"/>
      <protection locked="0"/>
    </xf>
    <xf numFmtId="0" fontId="28" fillId="0" borderId="5" xfId="0" applyFont="1" applyFill="1" applyBorder="1" applyAlignment="1" applyProtection="1">
      <alignment horizontal="center" wrapText="1"/>
      <protection hidden="1"/>
    </xf>
    <xf numFmtId="2" fontId="28" fillId="0" borderId="5" xfId="0" applyNumberFormat="1" applyFont="1" applyFill="1" applyBorder="1" applyAlignment="1" applyProtection="1">
      <alignment horizontal="center"/>
      <protection locked="0"/>
    </xf>
    <xf numFmtId="49" fontId="27" fillId="0" borderId="5" xfId="0" applyNumberFormat="1" applyFont="1" applyBorder="1" applyAlignment="1" applyProtection="1">
      <alignment horizontal="center" wrapText="1"/>
      <protection locked="0"/>
    </xf>
    <xf numFmtId="2" fontId="28" fillId="0" borderId="5" xfId="0" applyNumberFormat="1" applyFont="1" applyBorder="1" applyAlignment="1" applyProtection="1">
      <alignment horizontal="center"/>
      <protection locked="0"/>
    </xf>
    <xf numFmtId="0" fontId="28" fillId="0" borderId="5" xfId="0" applyFont="1" applyFill="1" applyBorder="1" applyAlignment="1" applyProtection="1">
      <alignment horizontal="center"/>
      <protection hidden="1"/>
    </xf>
    <xf numFmtId="0" fontId="29" fillId="0" borderId="0" xfId="0" applyFont="1"/>
    <xf numFmtId="0" fontId="30" fillId="0" borderId="5" xfId="0" applyFont="1" applyBorder="1" applyAlignment="1">
      <alignment horizontal="center"/>
    </xf>
    <xf numFmtId="0" fontId="32" fillId="3" borderId="18" xfId="44" applyFont="1" applyFill="1" applyBorder="1" applyAlignment="1" applyProtection="1">
      <alignment vertical="center" wrapText="1"/>
      <protection locked="0"/>
    </xf>
    <xf numFmtId="0" fontId="20" fillId="0" borderId="0" xfId="0" applyFont="1"/>
    <xf numFmtId="0" fontId="32" fillId="3" borderId="2" xfId="44" applyFont="1" applyFill="1" applyBorder="1" applyAlignment="1" applyProtection="1">
      <alignment vertical="center" wrapText="1"/>
      <protection locked="0"/>
    </xf>
    <xf numFmtId="0" fontId="17" fillId="3" borderId="7" xfId="44" applyNumberFormat="1" applyFont="1" applyFill="1" applyBorder="1" applyAlignment="1" applyProtection="1">
      <alignment horizontal="center" vertical="center" wrapText="1"/>
      <protection hidden="1"/>
    </xf>
    <xf numFmtId="0" fontId="17" fillId="3" borderId="7" xfId="44" applyFont="1" applyFill="1" applyBorder="1" applyAlignment="1" applyProtection="1">
      <alignment horizontal="center" vertical="center" wrapText="1"/>
      <protection locked="0"/>
    </xf>
    <xf numFmtId="0" fontId="25" fillId="0" borderId="5" xfId="0" applyFont="1" applyFill="1" applyBorder="1" applyAlignment="1">
      <alignment horizontal="center" wrapText="1"/>
    </xf>
    <xf numFmtId="0" fontId="25" fillId="0" borderId="5" xfId="0" applyNumberFormat="1" applyFont="1" applyFill="1" applyBorder="1" applyAlignment="1" applyProtection="1">
      <alignment horizontal="center" wrapText="1"/>
      <protection hidden="1"/>
    </xf>
    <xf numFmtId="0" fontId="25" fillId="0" borderId="5" xfId="0" applyFont="1" applyFill="1" applyBorder="1" applyAlignment="1" applyProtection="1">
      <alignment horizontal="center" wrapText="1"/>
      <protection locked="0"/>
    </xf>
    <xf numFmtId="49" fontId="25" fillId="0" borderId="5" xfId="0" applyNumberFormat="1" applyFont="1" applyFill="1" applyBorder="1" applyAlignment="1" applyProtection="1">
      <alignment horizontal="center" wrapText="1"/>
      <protection locked="0"/>
    </xf>
    <xf numFmtId="0" fontId="25" fillId="0" borderId="5" xfId="0" applyFont="1" applyFill="1" applyBorder="1" applyAlignment="1" applyProtection="1">
      <alignment horizontal="center"/>
      <protection hidden="1"/>
    </xf>
    <xf numFmtId="2" fontId="25" fillId="0" borderId="5" xfId="0" applyNumberFormat="1" applyFont="1" applyFill="1" applyBorder="1" applyAlignment="1" applyProtection="1">
      <alignment horizontal="center"/>
      <protection locked="0"/>
    </xf>
    <xf numFmtId="0" fontId="25" fillId="0" borderId="5" xfId="0" applyFont="1" applyFill="1" applyBorder="1"/>
    <xf numFmtId="4" fontId="25" fillId="0" borderId="5" xfId="0" applyNumberFormat="1" applyFont="1" applyFill="1" applyBorder="1" applyAlignment="1">
      <alignment wrapText="1"/>
    </xf>
    <xf numFmtId="0" fontId="20" fillId="0" borderId="0" xfId="0" applyFont="1" applyFill="1"/>
    <xf numFmtId="0" fontId="25" fillId="0" borderId="5" xfId="0" applyFont="1" applyFill="1" applyBorder="1" applyAlignment="1" applyProtection="1">
      <alignment horizontal="center" wrapText="1"/>
      <protection hidden="1"/>
    </xf>
    <xf numFmtId="2" fontId="25" fillId="0" borderId="5" xfId="0" applyNumberFormat="1" applyFont="1" applyFill="1" applyBorder="1" applyAlignment="1" applyProtection="1">
      <alignment horizontal="center" wrapText="1"/>
      <protection locked="0"/>
    </xf>
    <xf numFmtId="4" fontId="25" fillId="0" borderId="5" xfId="0" applyNumberFormat="1" applyFont="1" applyFill="1" applyBorder="1" applyAlignment="1">
      <alignment horizontal="right"/>
    </xf>
    <xf numFmtId="0" fontId="20" fillId="0" borderId="30" xfId="0" applyFont="1" applyBorder="1"/>
    <xf numFmtId="0" fontId="17" fillId="3" borderId="11" xfId="44" applyFont="1" applyFill="1" applyBorder="1" applyAlignment="1" applyProtection="1">
      <alignment horizontal="center" vertical="center" wrapText="1"/>
      <protection locked="0"/>
    </xf>
    <xf numFmtId="0" fontId="32" fillId="3" borderId="7" xfId="44" applyNumberFormat="1" applyFont="1" applyFill="1" applyBorder="1" applyAlignment="1" applyProtection="1">
      <alignment horizontal="center" vertical="center" wrapText="1"/>
      <protection hidden="1"/>
    </xf>
    <xf numFmtId="0" fontId="17" fillId="4" borderId="7" xfId="44" applyFont="1" applyFill="1" applyBorder="1" applyAlignment="1" applyProtection="1">
      <alignment horizontal="center" vertical="center" wrapText="1"/>
      <protection locked="0"/>
    </xf>
    <xf numFmtId="0" fontId="25" fillId="0" borderId="5" xfId="0" applyFont="1" applyFill="1" applyBorder="1" applyAlignment="1">
      <alignment horizontal="center"/>
    </xf>
    <xf numFmtId="0" fontId="32" fillId="0" borderId="5" xfId="0" applyFont="1" applyFill="1" applyBorder="1"/>
    <xf numFmtId="2" fontId="25" fillId="0" borderId="5" xfId="0" applyNumberFormat="1" applyFont="1" applyFill="1" applyBorder="1"/>
    <xf numFmtId="166" fontId="25" fillId="0" borderId="5" xfId="0" applyNumberFormat="1" applyFont="1" applyFill="1" applyBorder="1" applyAlignment="1">
      <alignment horizontal="center" wrapText="1"/>
    </xf>
    <xf numFmtId="166" fontId="25" fillId="0" borderId="5" xfId="0" applyNumberFormat="1" applyFont="1" applyFill="1" applyBorder="1" applyAlignment="1" applyProtection="1">
      <alignment horizontal="center" wrapText="1"/>
      <protection locked="0"/>
    </xf>
    <xf numFmtId="0" fontId="25" fillId="0" borderId="5" xfId="44" applyFont="1" applyFill="1" applyBorder="1" applyAlignment="1" applyProtection="1">
      <alignment horizontal="center" wrapText="1"/>
    </xf>
    <xf numFmtId="4" fontId="25" fillId="5" borderId="5" xfId="0" applyNumberFormat="1" applyFont="1" applyFill="1" applyBorder="1"/>
    <xf numFmtId="0" fontId="25" fillId="5" borderId="5" xfId="0" applyNumberFormat="1" applyFont="1" applyFill="1" applyBorder="1" applyAlignment="1" applyProtection="1">
      <alignment horizontal="center" wrapText="1"/>
      <protection hidden="1"/>
    </xf>
    <xf numFmtId="0" fontId="25" fillId="5" borderId="5" xfId="0" applyFont="1" applyFill="1" applyBorder="1" applyAlignment="1">
      <alignment horizontal="center"/>
    </xf>
    <xf numFmtId="166" fontId="25" fillId="5" borderId="5" xfId="0" applyNumberFormat="1" applyFont="1" applyFill="1" applyBorder="1" applyAlignment="1">
      <alignment horizontal="center" wrapText="1"/>
    </xf>
    <xf numFmtId="0" fontId="25" fillId="5" borderId="5" xfId="0" applyFont="1" applyFill="1" applyBorder="1" applyAlignment="1">
      <alignment horizontal="center" wrapText="1"/>
    </xf>
    <xf numFmtId="4" fontId="25" fillId="0" borderId="5" xfId="0" applyNumberFormat="1" applyFont="1" applyFill="1" applyBorder="1"/>
    <xf numFmtId="0" fontId="16" fillId="3" borderId="32" xfId="0" applyNumberFormat="1" applyFont="1" applyFill="1" applyBorder="1" applyAlignment="1" applyProtection="1">
      <alignment horizontal="center" vertical="center" wrapText="1"/>
      <protection locked="0"/>
    </xf>
    <xf numFmtId="0" fontId="16" fillId="3" borderId="12" xfId="44"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33" fillId="0" borderId="5" xfId="0" applyNumberFormat="1" applyFont="1" applyFill="1" applyBorder="1" applyAlignment="1" applyProtection="1">
      <alignment horizontal="center" wrapText="1"/>
      <protection hidden="1"/>
    </xf>
    <xf numFmtId="0" fontId="17" fillId="3" borderId="6" xfId="44" applyFont="1" applyFill="1" applyBorder="1" applyAlignment="1" applyProtection="1">
      <alignment horizontal="center" vertical="center" wrapText="1"/>
      <protection locked="0"/>
    </xf>
    <xf numFmtId="0" fontId="17" fillId="3" borderId="8" xfId="44" applyFont="1" applyFill="1" applyBorder="1" applyAlignment="1" applyProtection="1">
      <alignment horizontal="center" vertical="center" wrapText="1"/>
      <protection locked="0"/>
    </xf>
    <xf numFmtId="49" fontId="34" fillId="0" borderId="5" xfId="0" applyNumberFormat="1" applyFont="1" applyFill="1" applyBorder="1" applyAlignment="1">
      <alignment horizontal="left" wrapText="1"/>
    </xf>
    <xf numFmtId="3" fontId="34" fillId="0" borderId="5" xfId="0" applyNumberFormat="1" applyFont="1" applyFill="1" applyBorder="1" applyAlignment="1"/>
    <xf numFmtId="0" fontId="35" fillId="0" borderId="5" xfId="0" applyNumberFormat="1" applyFont="1" applyFill="1" applyBorder="1" applyAlignment="1" applyProtection="1">
      <alignment horizontal="left" wrapText="1"/>
    </xf>
    <xf numFmtId="0" fontId="25" fillId="0" borderId="5" xfId="0" applyFont="1" applyFill="1" applyBorder="1" applyAlignment="1"/>
    <xf numFmtId="0" fontId="39" fillId="0" borderId="5" xfId="0" applyFont="1" applyFill="1" applyBorder="1" applyAlignment="1">
      <alignment horizontal="center" wrapText="1"/>
    </xf>
    <xf numFmtId="2" fontId="25" fillId="0" borderId="5" xfId="0" applyNumberFormat="1" applyFont="1" applyFill="1" applyBorder="1" applyAlignment="1"/>
    <xf numFmtId="0" fontId="25" fillId="0" borderId="5" xfId="0" applyFont="1" applyFill="1" applyBorder="1" applyAlignment="1">
      <alignment horizontal="right"/>
    </xf>
    <xf numFmtId="0" fontId="25" fillId="0" borderId="5" xfId="0" applyFont="1" applyFill="1" applyBorder="1" applyAlignment="1" applyProtection="1">
      <alignment horizontal="right" wrapText="1"/>
      <protection locked="0"/>
    </xf>
    <xf numFmtId="0" fontId="39" fillId="0" borderId="5" xfId="0" applyFont="1" applyFill="1" applyBorder="1" applyAlignment="1">
      <alignment horizontal="right" wrapText="1"/>
    </xf>
    <xf numFmtId="0" fontId="25" fillId="0" borderId="5" xfId="0" applyNumberFormat="1" applyFont="1" applyFill="1" applyBorder="1" applyAlignment="1" applyProtection="1">
      <alignment horizontal="right" wrapText="1"/>
      <protection hidden="1"/>
    </xf>
    <xf numFmtId="0" fontId="25" fillId="0" borderId="5" xfId="0" applyFont="1" applyFill="1" applyBorder="1" applyAlignment="1">
      <alignment horizontal="right" wrapText="1"/>
    </xf>
    <xf numFmtId="49" fontId="25" fillId="0" borderId="5" xfId="0" applyNumberFormat="1" applyFont="1" applyFill="1" applyBorder="1" applyAlignment="1" applyProtection="1">
      <alignment horizontal="right" wrapText="1"/>
      <protection locked="0"/>
    </xf>
    <xf numFmtId="0" fontId="38" fillId="0" borderId="5" xfId="0" applyFont="1" applyFill="1" applyBorder="1" applyAlignment="1">
      <alignment horizontal="right" wrapText="1"/>
    </xf>
    <xf numFmtId="2" fontId="25" fillId="0" borderId="5" xfId="0" applyNumberFormat="1" applyFont="1" applyFill="1" applyBorder="1" applyAlignment="1">
      <alignment horizontal="right"/>
    </xf>
    <xf numFmtId="0" fontId="37" fillId="0" borderId="5" xfId="66" applyFont="1" applyFill="1" applyBorder="1" applyAlignment="1">
      <alignment wrapText="1"/>
    </xf>
    <xf numFmtId="0" fontId="38" fillId="0" borderId="5" xfId="0" applyFont="1" applyFill="1" applyBorder="1" applyAlignment="1"/>
    <xf numFmtId="0" fontId="37" fillId="0" borderId="7" xfId="66" applyFont="1" applyFill="1" applyBorder="1" applyAlignment="1">
      <alignment wrapText="1"/>
    </xf>
    <xf numFmtId="0" fontId="25" fillId="0" borderId="31" xfId="0" applyFont="1" applyFill="1" applyBorder="1" applyAlignment="1">
      <alignment horizontal="center"/>
    </xf>
    <xf numFmtId="0" fontId="38" fillId="5" borderId="5" xfId="0" applyFont="1" applyFill="1" applyBorder="1" applyAlignment="1"/>
    <xf numFmtId="0" fontId="32" fillId="5" borderId="5" xfId="0" applyFont="1" applyFill="1" applyBorder="1" applyAlignment="1">
      <alignment horizontal="center"/>
    </xf>
    <xf numFmtId="0" fontId="32" fillId="5" borderId="5" xfId="0" applyFont="1" applyFill="1" applyBorder="1" applyAlignment="1" applyProtection="1">
      <alignment horizontal="center" wrapText="1"/>
      <protection locked="0"/>
    </xf>
    <xf numFmtId="0" fontId="32" fillId="5" borderId="31" xfId="0" applyFont="1" applyFill="1" applyBorder="1" applyAlignment="1">
      <alignment horizontal="center"/>
    </xf>
    <xf numFmtId="0" fontId="40" fillId="5" borderId="5" xfId="66" applyFont="1" applyFill="1" applyBorder="1" applyAlignment="1">
      <alignment wrapText="1"/>
    </xf>
    <xf numFmtId="0" fontId="41" fillId="5" borderId="5" xfId="0" applyFont="1" applyFill="1" applyBorder="1" applyAlignment="1"/>
    <xf numFmtId="0" fontId="41" fillId="5" borderId="10" xfId="0" applyFont="1" applyFill="1" applyBorder="1" applyAlignment="1"/>
    <xf numFmtId="49" fontId="32" fillId="5" borderId="5" xfId="0" applyNumberFormat="1" applyFont="1" applyFill="1" applyBorder="1" applyAlignment="1" applyProtection="1">
      <alignment horizontal="center" wrapText="1"/>
      <protection locked="0"/>
    </xf>
    <xf numFmtId="0" fontId="32" fillId="5" borderId="5" xfId="0" applyFont="1" applyFill="1" applyBorder="1" applyAlignment="1"/>
    <xf numFmtId="0" fontId="32" fillId="5" borderId="5" xfId="0" applyFont="1" applyFill="1" applyBorder="1" applyAlignment="1">
      <alignment horizontal="right"/>
    </xf>
    <xf numFmtId="4" fontId="32" fillId="5" borderId="5" xfId="0" applyNumberFormat="1" applyFont="1" applyFill="1" applyBorder="1" applyAlignment="1">
      <alignment horizontal="right"/>
    </xf>
    <xf numFmtId="2" fontId="32" fillId="5" borderId="5" xfId="0" applyNumberFormat="1" applyFont="1" applyFill="1" applyBorder="1" applyAlignment="1"/>
    <xf numFmtId="0" fontId="32" fillId="5" borderId="5" xfId="0" applyFont="1" applyFill="1" applyBorder="1" applyAlignment="1">
      <alignment horizontal="center" wrapText="1"/>
    </xf>
    <xf numFmtId="0" fontId="32" fillId="5" borderId="5" xfId="0" applyNumberFormat="1" applyFont="1" applyFill="1" applyBorder="1" applyAlignment="1" applyProtection="1">
      <alignment horizontal="center" wrapText="1"/>
      <protection hidden="1"/>
    </xf>
    <xf numFmtId="0" fontId="32" fillId="5" borderId="5" xfId="0" applyFont="1" applyFill="1" applyBorder="1" applyAlignment="1" applyProtection="1">
      <alignment horizontal="center" wrapText="1"/>
      <protection hidden="1"/>
    </xf>
    <xf numFmtId="2" fontId="32" fillId="5" borderId="5" xfId="0" applyNumberFormat="1" applyFont="1" applyFill="1" applyBorder="1" applyAlignment="1" applyProtection="1">
      <alignment horizontal="center"/>
      <protection locked="0"/>
    </xf>
    <xf numFmtId="0" fontId="32" fillId="5" borderId="5" xfId="0" applyFont="1" applyFill="1" applyBorder="1"/>
    <xf numFmtId="4" fontId="32" fillId="5" borderId="5" xfId="0" applyNumberFormat="1" applyFont="1" applyFill="1" applyBorder="1"/>
    <xf numFmtId="166" fontId="32" fillId="5" borderId="5" xfId="0" applyNumberFormat="1" applyFont="1" applyFill="1" applyBorder="1" applyAlignment="1">
      <alignment horizontal="center" wrapText="1"/>
    </xf>
    <xf numFmtId="2" fontId="32" fillId="5" borderId="5" xfId="0" applyNumberFormat="1" applyFont="1" applyFill="1" applyBorder="1"/>
    <xf numFmtId="166" fontId="32" fillId="5" borderId="5" xfId="0" applyNumberFormat="1" applyFont="1" applyFill="1" applyBorder="1" applyAlignment="1" applyProtection="1">
      <alignment horizontal="center" wrapText="1"/>
      <protection locked="0"/>
    </xf>
    <xf numFmtId="4" fontId="32" fillId="5" borderId="5" xfId="0" applyNumberFormat="1" applyFont="1" applyFill="1" applyBorder="1" applyAlignment="1">
      <alignment horizontal="center" wrapText="1"/>
    </xf>
    <xf numFmtId="4" fontId="32" fillId="5" borderId="5" xfId="0" applyNumberFormat="1" applyFont="1" applyFill="1" applyBorder="1" applyAlignment="1" applyProtection="1">
      <alignment horizontal="center" wrapText="1"/>
      <protection locked="0"/>
    </xf>
    <xf numFmtId="4" fontId="32" fillId="5" borderId="5" xfId="0" applyNumberFormat="1" applyFont="1" applyFill="1" applyBorder="1" applyAlignment="1" applyProtection="1">
      <alignment horizontal="center" wrapText="1"/>
      <protection hidden="1"/>
    </xf>
    <xf numFmtId="4" fontId="32" fillId="5" borderId="5" xfId="0" applyNumberFormat="1" applyFont="1" applyFill="1" applyBorder="1" applyAlignment="1">
      <alignment wrapText="1"/>
    </xf>
    <xf numFmtId="0" fontId="32" fillId="5" borderId="5" xfId="0" applyFont="1" applyFill="1" applyBorder="1" applyAlignment="1" applyProtection="1">
      <alignment horizontal="center"/>
      <protection hidden="1"/>
    </xf>
    <xf numFmtId="2" fontId="25" fillId="0" borderId="5" xfId="0" applyNumberFormat="1" applyFont="1" applyFill="1" applyBorder="1" applyAlignment="1">
      <alignment horizontal="center"/>
    </xf>
    <xf numFmtId="2" fontId="32" fillId="5" borderId="5" xfId="0" applyNumberFormat="1" applyFont="1" applyFill="1" applyBorder="1" applyAlignment="1" applyProtection="1">
      <alignment horizontal="center" wrapText="1"/>
      <protection locked="0"/>
    </xf>
    <xf numFmtId="0" fontId="38" fillId="5" borderId="7" xfId="0" applyFont="1" applyFill="1" applyBorder="1" applyAlignment="1">
      <alignment wrapText="1"/>
    </xf>
    <xf numFmtId="0" fontId="38" fillId="5" borderId="5" xfId="0" applyFont="1" applyFill="1" applyBorder="1" applyAlignment="1">
      <alignment wrapText="1"/>
    </xf>
    <xf numFmtId="0" fontId="25" fillId="5" borderId="5" xfId="0" applyFont="1" applyFill="1" applyBorder="1" applyAlignment="1">
      <alignment horizontal="right" wrapText="1"/>
    </xf>
    <xf numFmtId="0" fontId="38" fillId="5" borderId="5" xfId="0" applyFont="1" applyFill="1" applyBorder="1" applyAlignment="1">
      <alignment horizontal="right" wrapText="1"/>
    </xf>
    <xf numFmtId="4" fontId="25" fillId="5" borderId="5" xfId="0" applyNumberFormat="1" applyFont="1" applyFill="1" applyBorder="1" applyAlignment="1"/>
    <xf numFmtId="0" fontId="17" fillId="3" borderId="35" xfId="44" applyFont="1" applyFill="1" applyBorder="1" applyAlignment="1" applyProtection="1">
      <alignment horizontal="center" vertical="center" wrapText="1"/>
      <protection locked="0"/>
    </xf>
    <xf numFmtId="0" fontId="20" fillId="0" borderId="36" xfId="0" applyFont="1" applyBorder="1"/>
    <xf numFmtId="0" fontId="20" fillId="0" borderId="34" xfId="0" applyFont="1" applyBorder="1"/>
    <xf numFmtId="0" fontId="20" fillId="0" borderId="37" xfId="0" applyFont="1" applyBorder="1"/>
    <xf numFmtId="4" fontId="20" fillId="0" borderId="38" xfId="0" applyNumberFormat="1" applyFont="1" applyFill="1" applyBorder="1"/>
    <xf numFmtId="4" fontId="31" fillId="4" borderId="38" xfId="0" applyNumberFormat="1" applyFont="1" applyFill="1" applyBorder="1"/>
    <xf numFmtId="0" fontId="20" fillId="0" borderId="35" xfId="0" applyFont="1" applyBorder="1"/>
    <xf numFmtId="0" fontId="17" fillId="3" borderId="20" xfId="44" applyFont="1" applyFill="1" applyBorder="1" applyAlignment="1" applyProtection="1">
      <alignment horizontal="center" vertical="center" wrapText="1"/>
      <protection locked="0"/>
    </xf>
    <xf numFmtId="0" fontId="25" fillId="0" borderId="39" xfId="0" applyFont="1" applyFill="1" applyBorder="1" applyAlignment="1">
      <alignment horizontal="center"/>
    </xf>
    <xf numFmtId="0" fontId="25" fillId="0" borderId="19" xfId="0" applyFont="1" applyFill="1" applyBorder="1" applyAlignment="1">
      <alignment wrapText="1"/>
    </xf>
    <xf numFmtId="0" fontId="32" fillId="5" borderId="39" xfId="0" applyFont="1" applyFill="1" applyBorder="1" applyAlignment="1">
      <alignment horizontal="center"/>
    </xf>
    <xf numFmtId="0" fontId="32" fillId="5" borderId="19" xfId="0" applyFont="1" applyFill="1" applyBorder="1" applyAlignment="1">
      <alignment wrapText="1"/>
    </xf>
    <xf numFmtId="4" fontId="32" fillId="5" borderId="39" xfId="0" applyNumberFormat="1" applyFont="1" applyFill="1" applyBorder="1" applyAlignment="1">
      <alignment horizontal="center" wrapText="1"/>
    </xf>
    <xf numFmtId="4" fontId="32" fillId="5" borderId="19" xfId="0" applyNumberFormat="1" applyFont="1" applyFill="1" applyBorder="1" applyAlignment="1">
      <alignment wrapText="1"/>
    </xf>
    <xf numFmtId="0" fontId="0" fillId="0" borderId="0" xfId="0" applyBorder="1" applyAlignment="1">
      <alignment wrapText="1"/>
    </xf>
    <xf numFmtId="0" fontId="38" fillId="0" borderId="0" xfId="0" applyFont="1" applyFill="1" applyBorder="1" applyAlignment="1"/>
    <xf numFmtId="0" fontId="41" fillId="5" borderId="0" xfId="0" applyFont="1" applyFill="1" applyBorder="1" applyAlignment="1"/>
    <xf numFmtId="0" fontId="32" fillId="5" borderId="21" xfId="0" applyFont="1" applyFill="1" applyBorder="1" applyAlignment="1">
      <alignment horizontal="center"/>
    </xf>
    <xf numFmtId="0" fontId="32" fillId="5" borderId="22" xfId="0" applyFont="1" applyFill="1" applyBorder="1" applyAlignment="1">
      <alignment horizontal="center" wrapText="1"/>
    </xf>
    <xf numFmtId="0" fontId="32" fillId="5" borderId="22" xfId="0" applyFont="1" applyFill="1" applyBorder="1" applyAlignment="1" applyProtection="1">
      <alignment horizontal="center" wrapText="1"/>
      <protection locked="0"/>
    </xf>
    <xf numFmtId="0" fontId="32" fillId="5" borderId="22" xfId="0" applyFont="1" applyFill="1" applyBorder="1" applyAlignment="1">
      <alignment horizontal="center"/>
    </xf>
    <xf numFmtId="166" fontId="32" fillId="5" borderId="22" xfId="0" applyNumberFormat="1" applyFont="1" applyFill="1" applyBorder="1" applyAlignment="1" applyProtection="1">
      <alignment horizontal="center" wrapText="1"/>
      <protection locked="0"/>
    </xf>
    <xf numFmtId="0" fontId="32" fillId="5" borderId="22" xfId="0" applyNumberFormat="1" applyFont="1" applyFill="1" applyBorder="1" applyAlignment="1" applyProtection="1">
      <alignment horizontal="center" wrapText="1"/>
      <protection hidden="1"/>
    </xf>
    <xf numFmtId="49" fontId="32" fillId="5" borderId="22" xfId="0" applyNumberFormat="1" applyFont="1" applyFill="1" applyBorder="1" applyAlignment="1" applyProtection="1">
      <alignment horizontal="center" wrapText="1"/>
      <protection locked="0"/>
    </xf>
    <xf numFmtId="0" fontId="32" fillId="5" borderId="22" xfId="0" applyFont="1" applyFill="1" applyBorder="1"/>
    <xf numFmtId="2" fontId="32" fillId="5" borderId="22" xfId="0" applyNumberFormat="1" applyFont="1" applyFill="1" applyBorder="1"/>
    <xf numFmtId="4" fontId="32" fillId="5" borderId="22" xfId="0" applyNumberFormat="1" applyFont="1" applyFill="1" applyBorder="1"/>
    <xf numFmtId="0" fontId="32" fillId="5" borderId="23" xfId="0" applyFont="1" applyFill="1" applyBorder="1" applyAlignment="1">
      <alignment wrapText="1"/>
    </xf>
    <xf numFmtId="0" fontId="20" fillId="0" borderId="40" xfId="0" applyFont="1" applyBorder="1"/>
    <xf numFmtId="0" fontId="20" fillId="0" borderId="0" xfId="0" applyFont="1" applyBorder="1"/>
    <xf numFmtId="0" fontId="25" fillId="0" borderId="0" xfId="0" applyFont="1" applyBorder="1"/>
    <xf numFmtId="4" fontId="21" fillId="0" borderId="0" xfId="0" applyNumberFormat="1" applyFont="1" applyBorder="1"/>
    <xf numFmtId="0" fontId="20" fillId="4" borderId="0" xfId="0" applyFont="1" applyFill="1" applyBorder="1"/>
    <xf numFmtId="0" fontId="14" fillId="0" borderId="0" xfId="0" applyFont="1" applyBorder="1"/>
    <xf numFmtId="0" fontId="24" fillId="0" borderId="0" xfId="0" applyFont="1" applyBorder="1"/>
    <xf numFmtId="0" fontId="15" fillId="0" borderId="0" xfId="0" applyFont="1" applyBorder="1"/>
    <xf numFmtId="0" fontId="14" fillId="4" borderId="0" xfId="0" applyFont="1" applyFill="1" applyBorder="1"/>
    <xf numFmtId="0" fontId="25" fillId="0" borderId="39" xfId="0" applyFont="1" applyFill="1" applyBorder="1" applyAlignment="1"/>
    <xf numFmtId="0" fontId="21" fillId="0" borderId="0" xfId="0" applyFont="1" applyBorder="1" applyAlignment="1">
      <alignment horizontal="center"/>
    </xf>
    <xf numFmtId="0" fontId="39" fillId="0" borderId="5" xfId="0" applyNumberFormat="1" applyFont="1" applyFill="1" applyBorder="1" applyAlignment="1" applyProtection="1">
      <alignment horizontal="left" vertical="top" wrapText="1"/>
    </xf>
    <xf numFmtId="4" fontId="34" fillId="0" borderId="5" xfId="0" applyNumberFormat="1" applyFont="1" applyFill="1" applyBorder="1" applyAlignment="1"/>
    <xf numFmtId="49" fontId="17" fillId="3" borderId="6" xfId="44" applyNumberFormat="1" applyFont="1" applyFill="1" applyBorder="1" applyAlignment="1" applyProtection="1">
      <alignment horizontal="center" vertical="center" wrapText="1"/>
      <protection locked="0"/>
    </xf>
    <xf numFmtId="49" fontId="17" fillId="3" borderId="8" xfId="44" applyNumberFormat="1" applyFont="1" applyFill="1" applyBorder="1" applyAlignment="1" applyProtection="1">
      <alignment horizontal="center" vertical="center" wrapText="1"/>
      <protection locked="0"/>
    </xf>
    <xf numFmtId="0" fontId="17" fillId="3" borderId="6" xfId="44" applyFont="1" applyFill="1" applyBorder="1" applyAlignment="1" applyProtection="1">
      <alignment horizontal="center" vertical="center" wrapText="1"/>
      <protection locked="0"/>
    </xf>
    <xf numFmtId="0" fontId="17" fillId="3" borderId="8" xfId="44" applyFont="1" applyFill="1" applyBorder="1" applyAlignment="1" applyProtection="1">
      <alignment horizontal="center" vertical="center" wrapText="1"/>
      <protection locked="0"/>
    </xf>
    <xf numFmtId="0" fontId="17" fillId="3" borderId="6" xfId="44" applyNumberFormat="1" applyFont="1" applyFill="1" applyBorder="1" applyAlignment="1" applyProtection="1">
      <alignment horizontal="center" vertical="center" wrapText="1"/>
      <protection hidden="1"/>
    </xf>
    <xf numFmtId="0" fontId="17" fillId="3" borderId="8" xfId="44" applyNumberFormat="1" applyFont="1" applyFill="1" applyBorder="1" applyAlignment="1" applyProtection="1">
      <alignment horizontal="center" vertical="center" wrapText="1"/>
      <protection hidden="1"/>
    </xf>
    <xf numFmtId="1" fontId="17" fillId="3" borderId="33" xfId="44" applyNumberFormat="1" applyFont="1" applyFill="1" applyBorder="1" applyAlignment="1" applyProtection="1">
      <alignment horizontal="center" vertical="center" wrapText="1"/>
      <protection locked="0"/>
    </xf>
    <xf numFmtId="1" fontId="17" fillId="3" borderId="34" xfId="44" applyNumberFormat="1" applyFont="1" applyFill="1" applyBorder="1" applyAlignment="1" applyProtection="1">
      <alignment horizontal="center" vertical="center" wrapText="1"/>
      <protection locked="0"/>
    </xf>
    <xf numFmtId="0" fontId="17" fillId="3" borderId="17" xfId="44" applyFont="1" applyFill="1" applyBorder="1" applyAlignment="1" applyProtection="1">
      <alignment horizontal="center" vertical="center" wrapText="1"/>
      <protection locked="0"/>
    </xf>
    <xf numFmtId="0" fontId="17" fillId="3" borderId="5" xfId="44" applyFont="1" applyFill="1" applyBorder="1" applyAlignment="1" applyProtection="1">
      <alignment horizontal="center" vertical="center" wrapText="1"/>
      <protection locked="0"/>
    </xf>
    <xf numFmtId="0" fontId="17" fillId="3" borderId="15" xfId="44" applyFont="1" applyFill="1" applyBorder="1" applyAlignment="1" applyProtection="1">
      <alignment horizontal="center" vertical="center" wrapText="1"/>
      <protection locked="0"/>
    </xf>
    <xf numFmtId="0" fontId="17" fillId="3" borderId="10" xfId="44" applyFont="1" applyFill="1" applyBorder="1" applyAlignment="1" applyProtection="1">
      <alignment horizontal="center" vertical="center" wrapText="1"/>
      <protection locked="0"/>
    </xf>
    <xf numFmtId="0" fontId="17" fillId="3" borderId="6" xfId="44" applyFont="1" applyFill="1" applyBorder="1" applyAlignment="1" applyProtection="1">
      <alignment horizontal="center" vertical="center" wrapText="1"/>
      <protection hidden="1"/>
    </xf>
    <xf numFmtId="0" fontId="17" fillId="3" borderId="8" xfId="44" applyFont="1" applyFill="1" applyBorder="1" applyAlignment="1" applyProtection="1">
      <alignment horizontal="center" vertical="center" wrapText="1"/>
      <protection hidden="1"/>
    </xf>
    <xf numFmtId="49" fontId="17" fillId="3" borderId="25" xfId="44" applyNumberFormat="1" applyFont="1" applyFill="1" applyBorder="1" applyAlignment="1" applyProtection="1">
      <alignment horizontal="center" vertical="center" wrapText="1"/>
      <protection locked="0"/>
    </xf>
    <xf numFmtId="49" fontId="17" fillId="3" borderId="24" xfId="44" applyNumberFormat="1" applyFont="1" applyFill="1" applyBorder="1" applyAlignment="1" applyProtection="1">
      <alignment horizontal="center" vertical="center" wrapText="1"/>
      <protection locked="0"/>
    </xf>
    <xf numFmtId="4" fontId="17" fillId="4" borderId="6" xfId="44" applyNumberFormat="1" applyFont="1" applyFill="1" applyBorder="1" applyAlignment="1" applyProtection="1">
      <alignment horizontal="center" vertical="center" wrapText="1"/>
      <protection hidden="1"/>
    </xf>
    <xf numFmtId="4" fontId="17" fillId="4" borderId="8" xfId="44" applyNumberFormat="1" applyFont="1" applyFill="1" applyBorder="1" applyAlignment="1" applyProtection="1">
      <alignment horizontal="center" vertical="center" wrapText="1"/>
      <protection hidden="1"/>
    </xf>
    <xf numFmtId="1" fontId="17" fillId="3" borderId="6" xfId="44" applyNumberFormat="1" applyFont="1" applyFill="1" applyBorder="1" applyAlignment="1" applyProtection="1">
      <alignment horizontal="center" vertical="center" wrapText="1"/>
      <protection locked="0"/>
    </xf>
    <xf numFmtId="1" fontId="17" fillId="3" borderId="8" xfId="44" applyNumberFormat="1" applyFont="1" applyFill="1" applyBorder="1" applyAlignment="1" applyProtection="1">
      <alignment horizontal="center" vertical="center" wrapText="1"/>
      <protection locked="0"/>
    </xf>
    <xf numFmtId="4" fontId="17" fillId="3" borderId="6" xfId="44" applyNumberFormat="1" applyFont="1" applyFill="1" applyBorder="1" applyAlignment="1" applyProtection="1">
      <alignment horizontal="center" vertical="center" wrapText="1"/>
      <protection hidden="1"/>
    </xf>
    <xf numFmtId="4" fontId="17" fillId="3" borderId="8" xfId="44" applyNumberFormat="1" applyFont="1" applyFill="1" applyBorder="1" applyAlignment="1" applyProtection="1">
      <alignment horizontal="center" vertical="center" wrapText="1"/>
      <protection hidden="1"/>
    </xf>
    <xf numFmtId="0" fontId="31" fillId="3" borderId="27" xfId="0" applyFont="1" applyFill="1" applyBorder="1" applyAlignment="1">
      <alignment horizontal="center" vertical="center"/>
    </xf>
    <xf numFmtId="0" fontId="31" fillId="3" borderId="29" xfId="0" applyFont="1" applyFill="1" applyBorder="1" applyAlignment="1">
      <alignment horizontal="center" vertical="center"/>
    </xf>
    <xf numFmtId="0" fontId="21" fillId="0" borderId="0" xfId="0" applyFont="1" applyBorder="1" applyAlignment="1">
      <alignment horizontal="center"/>
    </xf>
    <xf numFmtId="0" fontId="22" fillId="0" borderId="0" xfId="0" applyFont="1" applyAlignment="1">
      <alignment horizontal="center"/>
    </xf>
    <xf numFmtId="0" fontId="17" fillId="0" borderId="0" xfId="0" applyNumberFormat="1" applyFont="1" applyAlignment="1" applyProtection="1">
      <alignment horizontal="center"/>
      <protection locked="0"/>
    </xf>
    <xf numFmtId="0" fontId="16" fillId="3" borderId="16" xfId="44" applyFont="1" applyFill="1" applyBorder="1" applyAlignment="1" applyProtection="1">
      <alignment horizontal="center" vertical="center" wrapText="1"/>
      <protection locked="0"/>
    </xf>
    <xf numFmtId="0" fontId="16" fillId="3" borderId="21" xfId="44" applyFont="1" applyFill="1" applyBorder="1" applyAlignment="1" applyProtection="1">
      <alignment horizontal="center" vertical="center" wrapText="1"/>
      <protection locked="0"/>
    </xf>
    <xf numFmtId="0" fontId="16" fillId="3" borderId="17"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5"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top" wrapText="1"/>
      <protection locked="0"/>
    </xf>
    <xf numFmtId="0" fontId="16" fillId="3" borderId="12" xfId="0" applyNumberFormat="1" applyFont="1" applyFill="1" applyBorder="1" applyAlignment="1" applyProtection="1">
      <alignment horizontal="center" vertical="top" wrapText="1"/>
      <protection locked="0"/>
    </xf>
    <xf numFmtId="0" fontId="16" fillId="3" borderId="25" xfId="0" applyNumberFormat="1" applyFont="1" applyFill="1" applyBorder="1" applyAlignment="1" applyProtection="1">
      <alignment horizontal="center" vertical="top" wrapText="1"/>
      <protection locked="0"/>
    </xf>
    <xf numFmtId="0" fontId="16" fillId="3" borderId="13" xfId="0" applyNumberFormat="1" applyFont="1" applyFill="1" applyBorder="1" applyAlignment="1" applyProtection="1">
      <alignment horizontal="center" vertical="top" wrapText="1"/>
      <protection locked="0"/>
    </xf>
    <xf numFmtId="0" fontId="30" fillId="0" borderId="31" xfId="0" applyFont="1" applyBorder="1" applyAlignment="1">
      <alignment horizontal="center"/>
    </xf>
    <xf numFmtId="0" fontId="30" fillId="0" borderId="10" xfId="0" applyFont="1" applyBorder="1" applyAlignment="1">
      <alignment horizontal="center"/>
    </xf>
  </cellXfs>
  <cellStyles count="67">
    <cellStyle name="Cell1" xfId="2"/>
    <cellStyle name="Cell2" xfId="3"/>
    <cellStyle name="Cell3" xfId="4"/>
    <cellStyle name="Cell4" xfId="5"/>
    <cellStyle name="Cell5" xfId="6"/>
    <cellStyle name="Column1" xfId="7"/>
    <cellStyle name="Column2" xfId="8"/>
    <cellStyle name="Column3" xfId="9"/>
    <cellStyle name="Column4" xfId="10"/>
    <cellStyle name="Column5" xfId="11"/>
    <cellStyle name="Column7" xfId="12"/>
    <cellStyle name="Data" xfId="13"/>
    <cellStyle name="Heading1" xfId="14"/>
    <cellStyle name="Heading2" xfId="15"/>
    <cellStyle name="Heading3" xfId="16"/>
    <cellStyle name="Heading4" xfId="17"/>
    <cellStyle name="Name1" xfId="18"/>
    <cellStyle name="Name2" xfId="19"/>
    <cellStyle name="Name3" xfId="20"/>
    <cellStyle name="Name4" xfId="21"/>
    <cellStyle name="Name5" xfId="22"/>
    <cellStyle name="Normal 5" xfId="23"/>
    <cellStyle name="Normal 6" xfId="24"/>
    <cellStyle name="Normal_формы ПР утвержденные" xfId="25"/>
    <cellStyle name="Title1" xfId="26"/>
    <cellStyle name="TitleCol1" xfId="27"/>
    <cellStyle name="TitleCol2" xfId="28"/>
    <cellStyle name="White1" xfId="29"/>
    <cellStyle name="White2" xfId="30"/>
    <cellStyle name="White3" xfId="31"/>
    <cellStyle name="White4" xfId="32"/>
    <cellStyle name="White5" xfId="33"/>
    <cellStyle name="Гиперссылка" xfId="66" builtinId="8"/>
    <cellStyle name="КАНДАГАЧ тел3-33-96" xfId="34"/>
    <cellStyle name="Обычный" xfId="0" builtinId="0"/>
    <cellStyle name="Обычный 10" xfId="35"/>
    <cellStyle name="Обычный 11" xfId="36"/>
    <cellStyle name="Обычный 12" xfId="37"/>
    <cellStyle name="Обычный 14" xfId="38"/>
    <cellStyle name="Обычный 15" xfId="39"/>
    <cellStyle name="Обычный 16" xfId="40"/>
    <cellStyle name="Обычный 17" xfId="41"/>
    <cellStyle name="Обычный 18" xfId="42"/>
    <cellStyle name="Обычный 19" xfId="43"/>
    <cellStyle name="Обычный 2" xfId="44"/>
    <cellStyle name="Обычный 2 2" xfId="45"/>
    <cellStyle name="Обычный 20" xfId="46"/>
    <cellStyle name="Обычный 24" xfId="47"/>
    <cellStyle name="Обычный 26" xfId="48"/>
    <cellStyle name="Обычный 26 2" xfId="49"/>
    <cellStyle name="Обычный 3" xfId="50"/>
    <cellStyle name="Обычный 3 4" xfId="51"/>
    <cellStyle name="Обычный 32" xfId="52"/>
    <cellStyle name="Обычный 33" xfId="53"/>
    <cellStyle name="Обычный 34" xfId="54"/>
    <cellStyle name="Обычный 35" xfId="55"/>
    <cellStyle name="Обычный 4" xfId="56"/>
    <cellStyle name="Обычный 4 5" xfId="57"/>
    <cellStyle name="Обычный 5" xfId="1"/>
    <cellStyle name="Обычный 7" xfId="58"/>
    <cellStyle name="Обычный 7 6" xfId="59"/>
    <cellStyle name="Обычный 7 7" xfId="60"/>
    <cellStyle name="Обычный 8" xfId="61"/>
    <cellStyle name="Обычный 9 8" xfId="62"/>
    <cellStyle name="Обычный 9 9" xfId="63"/>
    <cellStyle name="Стиль 1" xfId="64"/>
    <cellStyle name="Стиль 1 2" xfId="6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07-0215/AppData/Local/Temp/2015%20&#1075;&#1086;&#1076;/&#1055;&#1051;&#1040;&#1053;%20&#1043;&#1047;%202015%20&#1075;&#1086;&#1076;/&#1064;&#1072;&#1073;&#1083;&#1086;&#1085;%20&#1087;&#1083;&#1072;&#1085;&#1072;%20&#1043;&#1047;_ru_v51_201415%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ГЗ"/>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0"/>
      <sheetData sheetId="1">
        <row r="1">
          <cell r="A1" t="str">
            <v>01 Республиканский бюджет</v>
          </cell>
        </row>
        <row r="2">
          <cell r="A2" t="str">
            <v>02 Областной бюджет</v>
          </cell>
        </row>
        <row r="3">
          <cell r="A3" t="str">
            <v>03 Районный бюджет</v>
          </cell>
        </row>
        <row r="4">
          <cell r="A4" t="str">
            <v>04 Национальный фонд</v>
          </cell>
        </row>
      </sheetData>
      <sheetData sheetId="2"/>
      <sheetData sheetId="3"/>
      <sheetData sheetId="4"/>
      <sheetData sheetId="5"/>
      <sheetData sheetId="6">
        <row r="1">
          <cell r="A1" t="str">
            <v>01 Конкурс</v>
          </cell>
        </row>
        <row r="2">
          <cell r="A2" t="str">
            <v>02 Конкурс посредством электронных закупок</v>
          </cell>
        </row>
        <row r="3">
          <cell r="A3" t="str">
            <v>03 Конкурс с применением двухэтапных процедур</v>
          </cell>
        </row>
        <row r="4">
          <cell r="A4" t="str">
            <v>04 Конкурс с применением двухэтапных процедур посредством электронных закупок</v>
          </cell>
        </row>
        <row r="5">
          <cell r="A5" t="str">
            <v>05 Запрос ценовых предложений посредством электронных закупок</v>
          </cell>
        </row>
        <row r="6">
          <cell r="A6" t="str">
            <v>06 Из одного источника</v>
          </cell>
        </row>
        <row r="7">
          <cell r="A7" t="str">
            <v>07 Из одного источника посредством электронных закупок</v>
          </cell>
        </row>
        <row r="8">
          <cell r="A8" t="str">
            <v xml:space="preserve">08 Аукцион </v>
          </cell>
        </row>
        <row r="9">
          <cell r="A9" t="str">
            <v xml:space="preserve">09 Через открытые товарные биржи </v>
          </cell>
        </row>
        <row r="10">
          <cell r="A10" t="str">
            <v xml:space="preserve">10 Особый порядок </v>
          </cell>
        </row>
        <row r="11">
          <cell r="A11" t="str">
            <v>11 Специальный порядок</v>
          </cell>
        </row>
        <row r="12">
          <cell r="A12" t="str">
            <v>12 Без применения норм Закона (статья 4 Закона «О государственных закупках»)</v>
          </cell>
        </row>
        <row r="13">
          <cell r="A13" t="str">
            <v>13 Изменение договора (пп. 3) п. 2 ст. 39 Закона «О государственных закупках»)</v>
          </cell>
        </row>
        <row r="14">
          <cell r="A14" t="str">
            <v>14 Продление договора (п. 9 ст. 5 Закона «О государственных закупках»)</v>
          </cell>
        </row>
      </sheetData>
      <sheetData sheetId="7">
        <row r="1">
          <cell r="A1" t="str">
            <v>Товар</v>
          </cell>
        </row>
        <row r="2">
          <cell r="A2" t="str">
            <v>Работа</v>
          </cell>
        </row>
        <row r="3">
          <cell r="A3" t="str">
            <v>Услуга</v>
          </cell>
        </row>
      </sheetData>
      <sheetData sheetId="8">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9">
        <row r="1">
          <cell r="A1">
            <v>2013</v>
          </cell>
        </row>
        <row r="2">
          <cell r="A2">
            <v>2014</v>
          </cell>
        </row>
        <row r="3">
          <cell r="A3">
            <v>2015</v>
          </cell>
        </row>
      </sheetData>
      <sheetData sheetId="10">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1">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nstru.kz/code_new.jsp?&amp;t=%D0%B4%D0%B8%D1%81%D0%BA&amp;s=common&amp;p=10&amp;n=0&amp;S=262021%2E300&amp;N=%D0%9C%D0%B0%D1%81%D1%81%D0%B8%D0%B2%20%D0%B4%D0%B8%D1%81%D0%BA%D0%BE%D0%B2%D1%8B%D0%B9&amp;fc=1&amp;fg=1&amp;new=262021.300.000002" TargetMode="External"/><Relationship Id="rId3" Type="http://schemas.openxmlformats.org/officeDocument/2006/relationships/hyperlink" Target="https://enstru.kz/code_new.jsp?&amp;t=%D0%B8%D1%81%D1%82%D0%BE%D1%87%D0%BD%D0%B8%D0%BA%20%D0%B1%D0%B5%D1%81%D0%BF%D0%B5%D1%80%D0%B5%D0%B1%D0%BE%D0%B9%D0%BD%D0%BE%D0%B3%D0%BE%20%D0%BF%D0%B8%D1%82%D0%B0%D0%BD%D0%B8%D1%8F&amp;s=common&amp;p=10&amp;n=0&amp;S=262040%2E000&amp;N=%D0%98%D1%81%D1%82%D0%BE%D1%87%D0%BD%D0%B8%D0%BA%20%D0%B1%D0%B5%D1%81%D0%BF%D0%B5%D1%80%D0%B5%D0%B1%D0%BE%D0%B9%D0%BD%D0%BE%D0%B3%D0%BE%20%D0%BF%D0%B8%D1%82%D0%B0%D0%BD%D0%B8%D1%8F&amp;fc=1&amp;fg=1&amp;new=262040.000.000231" TargetMode="External"/><Relationship Id="rId7" Type="http://schemas.openxmlformats.org/officeDocument/2006/relationships/hyperlink" Target="https://enstru.kz/code_new.jsp?&amp;t=%D0%B4%D0%B8%D1%81%D0%BA&amp;s=common&amp;p=10&amp;n=0&amp;S=262021%2E300&amp;N=%D0%9C%D0%B0%D1%81%D1%81%D0%B8%D0%B2%20%D0%B4%D0%B8%D1%81%D0%BA%D0%BE%D0%B2%D1%8B%D0%B9&amp;fc=1&amp;fg=1&amp;new=262021.300.000002" TargetMode="External"/><Relationship Id="rId2" Type="http://schemas.openxmlformats.org/officeDocument/2006/relationships/hyperlink" Target="https://enstru.kz/code_new.jsp?&amp;t=%D0%B4%D0%B8%D1%81%D0%BA&amp;s=common&amp;p=10&amp;n=0&amp;S=262021%2E300&amp;N=%D0%9C%D0%B0%D1%81%D1%81%D0%B8%D0%B2%20%D0%B4%D0%B8%D1%81%D0%BA%D0%BE%D0%B2%D1%8B%D0%B9&amp;fc=1&amp;fg=1&amp;new=262021.300.000002" TargetMode="External"/><Relationship Id="rId1" Type="http://schemas.openxmlformats.org/officeDocument/2006/relationships/hyperlink" Target="https://enstru.kz/code_new.jsp?&amp;t=%D0%B4%D0%B8%D1%81%D0%BA&amp;s=common&amp;p=10&amp;n=0&amp;S=262021%2E300&amp;N=%D0%9C%D0%B0%D1%81%D1%81%D0%B8%D0%B2%20%D0%B4%D0%B8%D1%81%D0%BA%D0%BE%D0%B2%D1%8B%D0%B9&amp;fc=1&amp;fg=1&amp;new=262021.300.000002" TargetMode="External"/><Relationship Id="rId6" Type="http://schemas.openxmlformats.org/officeDocument/2006/relationships/hyperlink" Target="https://enstru.kz/code_new.jsp?&amp;t=%D0%B4%D0%B8%D1%81%D0%BA&amp;s=common&amp;p=10&amp;n=0&amp;S=268012%2E000&amp;N=%D0%94%D0%B8%D1%81%D0%BA&amp;fc=1&amp;fg=1&amp;new=268012.000.000009" TargetMode="External"/><Relationship Id="rId11" Type="http://schemas.openxmlformats.org/officeDocument/2006/relationships/comments" Target="../comments1.xml"/><Relationship Id="rId5" Type="http://schemas.openxmlformats.org/officeDocument/2006/relationships/hyperlink" Target="https://enstru.kz/code_new.jsp?&amp;t=%D0%B4%D0%B8%D1%81%D0%BA&amp;s=common&amp;p=10&amp;n=0&amp;S=268012%2E000&amp;N=%D0%94%D0%B8%D1%81%D0%BA&amp;fc=1&amp;fg=1&amp;new=268012.000.000009" TargetMode="External"/><Relationship Id="rId10" Type="http://schemas.openxmlformats.org/officeDocument/2006/relationships/vmlDrawing" Target="../drawings/vmlDrawing1.vml"/><Relationship Id="rId4" Type="http://schemas.openxmlformats.org/officeDocument/2006/relationships/hyperlink" Target="https://enstru.kz/code_new.jsp?&amp;t=%D0%B8%D1%81%D1%82%D0%BE%D1%87%D0%BD%D0%B8%D0%BA%20%D0%B1%D0%B5%D1%81%D0%BF%D0%B5%D1%80%D0%B5%D0%B1%D0%BE%D0%B9%D0%BD%D0%BE%D0%B3%D0%BE%20%D0%BF%D0%B8%D1%82%D0%B0%D0%BD%D0%B8%D1%8F&amp;s=common&amp;p=10&amp;n=0&amp;S=262040%2E000&amp;N=%D0%98%D1%81%D1%82%D0%BE%D1%87%D0%BD%D0%B8%D0%BA%20%D0%B1%D0%B5%D1%81%D0%BF%D0%B5%D1%80%D0%B5%D0%B1%D0%BE%D0%B9%D0%BD%D0%BE%D0%B3%D0%BE%20%D0%BF%D0%B8%D1%82%D0%B0%D0%BD%D0%B8%D1%8F&amp;fc=1&amp;fg=1&amp;new=262040.000.000231"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Z128"/>
  <sheetViews>
    <sheetView tabSelected="1" view="pageBreakPreview" zoomScale="60" zoomScaleNormal="100" workbookViewId="0">
      <selection activeCell="B2" sqref="B2:K2"/>
    </sheetView>
  </sheetViews>
  <sheetFormatPr defaultRowHeight="12.75"/>
  <cols>
    <col min="1" max="1" width="5.85546875" style="1" customWidth="1"/>
    <col min="2" max="2" width="11" style="1" customWidth="1"/>
    <col min="3" max="3" width="12.5703125" style="1" customWidth="1"/>
    <col min="4" max="4" width="7.7109375" style="1" customWidth="1"/>
    <col min="5" max="6" width="7.28515625" style="1" customWidth="1"/>
    <col min="7" max="7" width="19.7109375" style="1" customWidth="1"/>
    <col min="8" max="8" width="20.140625" style="1" customWidth="1"/>
    <col min="9" max="9" width="23.28515625" style="1" customWidth="1"/>
    <col min="10" max="10" width="21.5703125" style="1" customWidth="1"/>
    <col min="11" max="11" width="29.5703125" style="1" customWidth="1"/>
    <col min="12" max="12" width="29.42578125" style="1" customWidth="1"/>
    <col min="13" max="13" width="18.140625" style="29" customWidth="1"/>
    <col min="14" max="14" width="9.5703125" style="1" bestFit="1" customWidth="1"/>
    <col min="15" max="15" width="10.85546875" style="1" bestFit="1" customWidth="1"/>
    <col min="16" max="16" width="20.85546875" style="1" customWidth="1"/>
    <col min="17" max="17" width="24.42578125" style="1" customWidth="1"/>
    <col min="18" max="18" width="15.85546875" style="2" hidden="1" customWidth="1"/>
    <col min="19" max="19" width="11.5703125" style="1" customWidth="1"/>
    <col min="20" max="20" width="7.7109375" style="1" hidden="1" customWidth="1"/>
    <col min="21" max="21" width="15.7109375" style="1" customWidth="1"/>
    <col min="22" max="22" width="10.85546875" style="1" customWidth="1"/>
    <col min="23" max="23" width="12.28515625" style="1" customWidth="1"/>
    <col min="24" max="24" width="9.5703125" style="1" bestFit="1" customWidth="1"/>
    <col min="25" max="25" width="8.140625" style="1" hidden="1" customWidth="1"/>
    <col min="26" max="16384" width="9.140625" style="1"/>
  </cols>
  <sheetData>
    <row r="2" spans="1:26" s="8" customFormat="1" ht="28.5" customHeight="1">
      <c r="B2" s="198" t="s">
        <v>451</v>
      </c>
      <c r="C2" s="198"/>
      <c r="D2" s="198"/>
      <c r="E2" s="198"/>
      <c r="F2" s="198"/>
      <c r="G2" s="198"/>
      <c r="H2" s="198"/>
      <c r="I2" s="198"/>
      <c r="J2" s="198"/>
      <c r="K2" s="198"/>
      <c r="L2" s="4"/>
      <c r="M2" s="25"/>
      <c r="N2" s="5"/>
      <c r="O2" s="5"/>
      <c r="P2" s="6"/>
      <c r="Q2" s="6"/>
      <c r="R2" s="6"/>
      <c r="S2" s="6"/>
      <c r="T2" s="5"/>
      <c r="U2" s="6"/>
      <c r="V2" s="6"/>
      <c r="W2" s="5"/>
      <c r="X2" s="5"/>
      <c r="Y2" s="6"/>
      <c r="Z2" s="7"/>
    </row>
    <row r="3" spans="1:26" s="8" customFormat="1" ht="27.75" customHeight="1" thickBot="1">
      <c r="B3" s="9"/>
      <c r="C3" s="10" t="s">
        <v>115</v>
      </c>
      <c r="D3" s="6"/>
      <c r="E3" s="6"/>
      <c r="F3" s="6"/>
      <c r="G3" s="6"/>
      <c r="H3" s="6"/>
      <c r="I3" s="6"/>
      <c r="J3" s="6"/>
      <c r="K3" s="6"/>
      <c r="L3" s="11"/>
      <c r="M3" s="26"/>
      <c r="N3" s="5"/>
      <c r="O3" s="5"/>
      <c r="P3" s="6"/>
      <c r="Q3" s="6"/>
      <c r="R3" s="6"/>
      <c r="S3" s="6"/>
      <c r="T3" s="5"/>
      <c r="U3" s="6"/>
      <c r="V3" s="6"/>
      <c r="W3" s="5"/>
      <c r="X3" s="5"/>
      <c r="Y3" s="6"/>
      <c r="Z3" s="6"/>
    </row>
    <row r="4" spans="1:26" s="8" customFormat="1" ht="58.5" customHeight="1">
      <c r="B4" s="199" t="s">
        <v>116</v>
      </c>
      <c r="C4" s="201" t="s">
        <v>117</v>
      </c>
      <c r="D4" s="203" t="s">
        <v>118</v>
      </c>
      <c r="E4" s="204"/>
      <c r="F4" s="74"/>
      <c r="G4" s="205" t="s">
        <v>119</v>
      </c>
      <c r="H4" s="205" t="s">
        <v>120</v>
      </c>
      <c r="I4" s="207" t="s">
        <v>121</v>
      </c>
      <c r="J4" s="6"/>
      <c r="K4" s="10"/>
      <c r="L4" s="11"/>
      <c r="M4" s="27"/>
      <c r="N4" s="5"/>
      <c r="O4" s="5"/>
      <c r="P4" s="6"/>
      <c r="Q4" s="6"/>
      <c r="R4" s="6"/>
      <c r="S4" s="12"/>
      <c r="T4" s="5"/>
      <c r="U4" s="6"/>
      <c r="V4" s="6"/>
      <c r="W4" s="5"/>
      <c r="X4" s="5"/>
      <c r="Y4" s="6"/>
      <c r="Z4" s="6"/>
    </row>
    <row r="5" spans="1:26" s="16" customFormat="1" ht="66.75" customHeight="1" thickBot="1">
      <c r="B5" s="200"/>
      <c r="C5" s="202"/>
      <c r="D5" s="13" t="s">
        <v>122</v>
      </c>
      <c r="E5" s="3" t="s">
        <v>123</v>
      </c>
      <c r="F5" s="75"/>
      <c r="G5" s="206"/>
      <c r="H5" s="206"/>
      <c r="I5" s="208"/>
      <c r="J5" s="12"/>
      <c r="K5" s="14"/>
      <c r="L5" s="11"/>
      <c r="M5" s="28"/>
      <c r="N5" s="15"/>
      <c r="O5" s="15"/>
      <c r="P5" s="12"/>
      <c r="Q5" s="12"/>
      <c r="R5" s="12"/>
      <c r="S5" s="12"/>
      <c r="T5" s="15"/>
      <c r="U5" s="12"/>
      <c r="V5" s="12"/>
      <c r="W5" s="15"/>
      <c r="X5" s="15"/>
      <c r="Y5" s="12"/>
      <c r="Z5" s="12"/>
    </row>
    <row r="6" spans="1:26" s="17" customFormat="1" ht="13.5" thickBot="1">
      <c r="B6" s="21">
        <v>1</v>
      </c>
      <c r="C6" s="21">
        <v>2</v>
      </c>
      <c r="D6" s="21">
        <v>3</v>
      </c>
      <c r="E6" s="21">
        <v>4</v>
      </c>
      <c r="F6" s="21"/>
      <c r="G6" s="21">
        <v>5</v>
      </c>
      <c r="H6" s="21">
        <v>6</v>
      </c>
      <c r="I6" s="21">
        <v>7</v>
      </c>
      <c r="J6" s="12"/>
      <c r="K6" s="14"/>
      <c r="L6" s="11"/>
      <c r="M6" s="28"/>
      <c r="N6" s="15"/>
      <c r="O6" s="15"/>
      <c r="P6" s="12"/>
      <c r="Q6" s="12"/>
      <c r="R6" s="12"/>
      <c r="T6" s="15"/>
      <c r="U6" s="12"/>
      <c r="V6" s="12"/>
      <c r="W6" s="15"/>
      <c r="X6" s="15"/>
      <c r="Y6" s="12"/>
      <c r="Z6" s="12"/>
    </row>
    <row r="7" spans="1:26" s="16" customFormat="1" ht="153" customHeight="1" thickBot="1">
      <c r="B7" s="18" t="s">
        <v>124</v>
      </c>
      <c r="C7" s="19" t="s">
        <v>125</v>
      </c>
      <c r="D7" s="19" t="s">
        <v>126</v>
      </c>
      <c r="E7" s="20" t="s">
        <v>127</v>
      </c>
      <c r="F7" s="20"/>
      <c r="G7" s="19" t="s">
        <v>128</v>
      </c>
      <c r="H7" s="19" t="s">
        <v>129</v>
      </c>
      <c r="I7" s="22">
        <v>2018</v>
      </c>
      <c r="J7" s="12"/>
      <c r="K7" s="14"/>
      <c r="L7" s="11"/>
      <c r="M7" s="28"/>
      <c r="N7" s="15"/>
      <c r="O7" s="15"/>
      <c r="P7" s="12"/>
      <c r="Q7" s="12"/>
      <c r="R7" s="12"/>
      <c r="S7" s="12"/>
      <c r="T7" s="15"/>
      <c r="U7" s="12"/>
      <c r="V7" s="12"/>
      <c r="W7" s="15"/>
      <c r="X7" s="15"/>
      <c r="Y7" s="12"/>
      <c r="Z7" s="12"/>
    </row>
    <row r="8" spans="1:26" ht="10.5" customHeight="1" thickBot="1"/>
    <row r="9" spans="1:26" s="42" customFormat="1" ht="31.5">
      <c r="A9" s="194" t="s">
        <v>0</v>
      </c>
      <c r="B9" s="182" t="s">
        <v>130</v>
      </c>
      <c r="C9" s="180" t="s">
        <v>1</v>
      </c>
      <c r="D9" s="174" t="s">
        <v>2</v>
      </c>
      <c r="E9" s="174" t="s">
        <v>3</v>
      </c>
      <c r="F9" s="78"/>
      <c r="G9" s="176" t="s">
        <v>4</v>
      </c>
      <c r="H9" s="176" t="s">
        <v>5</v>
      </c>
      <c r="I9" s="184" t="s">
        <v>6</v>
      </c>
      <c r="J9" s="184" t="s">
        <v>7</v>
      </c>
      <c r="K9" s="174" t="s">
        <v>8</v>
      </c>
      <c r="L9" s="174" t="s">
        <v>9</v>
      </c>
      <c r="M9" s="41" t="s">
        <v>10</v>
      </c>
      <c r="N9" s="184" t="s">
        <v>11</v>
      </c>
      <c r="O9" s="190" t="s">
        <v>12</v>
      </c>
      <c r="P9" s="190" t="s">
        <v>13</v>
      </c>
      <c r="Q9" s="192" t="s">
        <v>14</v>
      </c>
      <c r="R9" s="188" t="s">
        <v>43</v>
      </c>
      <c r="S9" s="172" t="s">
        <v>15</v>
      </c>
      <c r="T9" s="174" t="s">
        <v>16</v>
      </c>
      <c r="U9" s="174" t="s">
        <v>17</v>
      </c>
      <c r="V9" s="172" t="s">
        <v>18</v>
      </c>
      <c r="W9" s="172" t="s">
        <v>19</v>
      </c>
      <c r="X9" s="186" t="s">
        <v>20</v>
      </c>
      <c r="Y9" s="178" t="s">
        <v>21</v>
      </c>
    </row>
    <row r="10" spans="1:26" s="42" customFormat="1" ht="114" customHeight="1">
      <c r="A10" s="195"/>
      <c r="B10" s="183"/>
      <c r="C10" s="181"/>
      <c r="D10" s="175"/>
      <c r="E10" s="175"/>
      <c r="F10" s="79"/>
      <c r="G10" s="177"/>
      <c r="H10" s="177"/>
      <c r="I10" s="185"/>
      <c r="J10" s="185"/>
      <c r="K10" s="175"/>
      <c r="L10" s="175"/>
      <c r="M10" s="43"/>
      <c r="N10" s="185"/>
      <c r="O10" s="191"/>
      <c r="P10" s="191"/>
      <c r="Q10" s="193"/>
      <c r="R10" s="189"/>
      <c r="S10" s="173"/>
      <c r="T10" s="175"/>
      <c r="U10" s="175"/>
      <c r="V10" s="173"/>
      <c r="W10" s="173"/>
      <c r="X10" s="187"/>
      <c r="Y10" s="179"/>
    </row>
    <row r="11" spans="1:26" s="42" customFormat="1" ht="16.5" thickBot="1">
      <c r="A11" s="195"/>
      <c r="B11" s="59">
        <v>1</v>
      </c>
      <c r="C11" s="45">
        <v>2</v>
      </c>
      <c r="D11" s="45">
        <v>3</v>
      </c>
      <c r="E11" s="45">
        <v>4</v>
      </c>
      <c r="F11" s="45"/>
      <c r="G11" s="44">
        <v>5</v>
      </c>
      <c r="H11" s="45">
        <v>6</v>
      </c>
      <c r="I11" s="45">
        <v>7</v>
      </c>
      <c r="J11" s="44">
        <v>8</v>
      </c>
      <c r="K11" s="45">
        <v>9</v>
      </c>
      <c r="L11" s="45">
        <v>10</v>
      </c>
      <c r="M11" s="60">
        <v>11</v>
      </c>
      <c r="N11" s="45">
        <v>12</v>
      </c>
      <c r="O11" s="45">
        <v>13</v>
      </c>
      <c r="P11" s="44">
        <v>14</v>
      </c>
      <c r="Q11" s="45">
        <v>15</v>
      </c>
      <c r="R11" s="61"/>
      <c r="S11" s="45">
        <v>16</v>
      </c>
      <c r="T11" s="44">
        <v>17</v>
      </c>
      <c r="U11" s="45">
        <v>18</v>
      </c>
      <c r="V11" s="45">
        <v>19</v>
      </c>
      <c r="W11" s="44">
        <v>20</v>
      </c>
      <c r="X11" s="138">
        <v>21</v>
      </c>
      <c r="Y11" s="131">
        <v>22</v>
      </c>
    </row>
    <row r="12" spans="1:26" s="42" customFormat="1" ht="147.75" customHeight="1">
      <c r="A12" s="139">
        <v>1</v>
      </c>
      <c r="B12" s="62" t="s">
        <v>254</v>
      </c>
      <c r="C12" s="48" t="s">
        <v>22</v>
      </c>
      <c r="D12" s="48" t="s">
        <v>23</v>
      </c>
      <c r="E12" s="47" t="s">
        <v>268</v>
      </c>
      <c r="F12" s="47" t="s">
        <v>392</v>
      </c>
      <c r="G12" s="69" t="s">
        <v>24</v>
      </c>
      <c r="H12" s="69" t="s">
        <v>24</v>
      </c>
      <c r="I12" s="46" t="s">
        <v>25</v>
      </c>
      <c r="J12" s="46" t="s">
        <v>25</v>
      </c>
      <c r="K12" s="46" t="s">
        <v>179</v>
      </c>
      <c r="L12" s="46" t="s">
        <v>178</v>
      </c>
      <c r="M12" s="46" t="s">
        <v>180</v>
      </c>
      <c r="N12" s="55" t="s">
        <v>26</v>
      </c>
      <c r="O12" s="56">
        <v>1</v>
      </c>
      <c r="P12" s="52">
        <v>8166964.29</v>
      </c>
      <c r="Q12" s="68">
        <f t="shared" ref="Q12:Q42" si="0">O12*P12</f>
        <v>8166964.29</v>
      </c>
      <c r="R12" s="63">
        <v>9059000</v>
      </c>
      <c r="S12" s="62" t="s">
        <v>94</v>
      </c>
      <c r="T12" s="52"/>
      <c r="U12" s="48" t="s">
        <v>309</v>
      </c>
      <c r="V12" s="49" t="s">
        <v>28</v>
      </c>
      <c r="W12" s="48" t="s">
        <v>30</v>
      </c>
      <c r="X12" s="140" t="s">
        <v>29</v>
      </c>
      <c r="Y12" s="132">
        <v>0</v>
      </c>
    </row>
    <row r="13" spans="1:26" s="42" customFormat="1" ht="40.5" customHeight="1">
      <c r="A13" s="141"/>
      <c r="B13" s="99"/>
      <c r="C13" s="100"/>
      <c r="D13" s="100"/>
      <c r="E13" s="111"/>
      <c r="F13" s="111"/>
      <c r="G13" s="111"/>
      <c r="H13" s="111"/>
      <c r="I13" s="110"/>
      <c r="J13" s="110"/>
      <c r="K13" s="110"/>
      <c r="L13" s="110"/>
      <c r="M13" s="110"/>
      <c r="N13" s="112"/>
      <c r="O13" s="125"/>
      <c r="P13" s="114"/>
      <c r="Q13" s="115">
        <f>SUM(Q12)</f>
        <v>8166964.29</v>
      </c>
      <c r="R13" s="114"/>
      <c r="S13" s="105"/>
      <c r="T13" s="114"/>
      <c r="U13" s="100"/>
      <c r="V13" s="105"/>
      <c r="W13" s="100"/>
      <c r="X13" s="142"/>
      <c r="Y13" s="132"/>
    </row>
    <row r="14" spans="1:26" s="42" customFormat="1" ht="111.75" customHeight="1">
      <c r="A14" s="139">
        <v>2</v>
      </c>
      <c r="B14" s="62" t="s">
        <v>255</v>
      </c>
      <c r="C14" s="48" t="s">
        <v>22</v>
      </c>
      <c r="D14" s="62" t="s">
        <v>38</v>
      </c>
      <c r="E14" s="66" t="s">
        <v>388</v>
      </c>
      <c r="F14" s="66" t="s">
        <v>388</v>
      </c>
      <c r="G14" s="69" t="s">
        <v>305</v>
      </c>
      <c r="H14" s="69" t="s">
        <v>305</v>
      </c>
      <c r="I14" s="46" t="s">
        <v>303</v>
      </c>
      <c r="J14" s="46" t="s">
        <v>304</v>
      </c>
      <c r="K14" s="46" t="s">
        <v>177</v>
      </c>
      <c r="L14" s="46" t="s">
        <v>176</v>
      </c>
      <c r="M14" s="48" t="s">
        <v>188</v>
      </c>
      <c r="N14" s="55" t="s">
        <v>35</v>
      </c>
      <c r="O14" s="56">
        <v>10000</v>
      </c>
      <c r="P14" s="52">
        <v>130</v>
      </c>
      <c r="Q14" s="68">
        <f t="shared" si="0"/>
        <v>1300000</v>
      </c>
      <c r="R14" s="64">
        <f>Q14*112/100</f>
        <v>1456000</v>
      </c>
      <c r="S14" s="62" t="s">
        <v>94</v>
      </c>
      <c r="T14" s="52"/>
      <c r="U14" s="48" t="s">
        <v>27</v>
      </c>
      <c r="V14" s="49" t="s">
        <v>28</v>
      </c>
      <c r="W14" s="48" t="s">
        <v>30</v>
      </c>
      <c r="X14" s="140" t="s">
        <v>29</v>
      </c>
      <c r="Y14" s="132">
        <v>0</v>
      </c>
    </row>
    <row r="15" spans="1:26" s="42" customFormat="1" ht="119.25" customHeight="1">
      <c r="A15" s="139">
        <v>3</v>
      </c>
      <c r="B15" s="62" t="s">
        <v>255</v>
      </c>
      <c r="C15" s="48" t="s">
        <v>22</v>
      </c>
      <c r="D15" s="62" t="s">
        <v>38</v>
      </c>
      <c r="E15" s="66" t="s">
        <v>389</v>
      </c>
      <c r="F15" s="66" t="s">
        <v>389</v>
      </c>
      <c r="G15" s="69" t="s">
        <v>305</v>
      </c>
      <c r="H15" s="69" t="s">
        <v>305</v>
      </c>
      <c r="I15" s="46" t="s">
        <v>306</v>
      </c>
      <c r="J15" s="46" t="s">
        <v>307</v>
      </c>
      <c r="K15" s="46" t="s">
        <v>175</v>
      </c>
      <c r="L15" s="46" t="s">
        <v>174</v>
      </c>
      <c r="M15" s="48" t="s">
        <v>188</v>
      </c>
      <c r="N15" s="55" t="s">
        <v>35</v>
      </c>
      <c r="O15" s="56">
        <v>4000</v>
      </c>
      <c r="P15" s="52">
        <v>108</v>
      </c>
      <c r="Q15" s="68">
        <f t="shared" si="0"/>
        <v>432000</v>
      </c>
      <c r="R15" s="64">
        <f t="shared" ref="R15:R18" si="1">Q15*112/100</f>
        <v>483840</v>
      </c>
      <c r="S15" s="62" t="s">
        <v>95</v>
      </c>
      <c r="T15" s="52"/>
      <c r="U15" s="48" t="s">
        <v>27</v>
      </c>
      <c r="V15" s="49" t="s">
        <v>28</v>
      </c>
      <c r="W15" s="48" t="s">
        <v>30</v>
      </c>
      <c r="X15" s="140" t="s">
        <v>29</v>
      </c>
      <c r="Y15" s="133">
        <v>0</v>
      </c>
    </row>
    <row r="16" spans="1:26" s="42" customFormat="1" ht="123" customHeight="1">
      <c r="A16" s="139">
        <v>4</v>
      </c>
      <c r="B16" s="62" t="s">
        <v>255</v>
      </c>
      <c r="C16" s="48" t="s">
        <v>39</v>
      </c>
      <c r="D16" s="62" t="s">
        <v>38</v>
      </c>
      <c r="E16" s="66" t="s">
        <v>390</v>
      </c>
      <c r="F16" s="66" t="s">
        <v>390</v>
      </c>
      <c r="G16" s="69" t="s">
        <v>36</v>
      </c>
      <c r="H16" s="69" t="s">
        <v>36</v>
      </c>
      <c r="I16" s="46" t="s">
        <v>140</v>
      </c>
      <c r="J16" s="46" t="s">
        <v>140</v>
      </c>
      <c r="K16" s="46" t="s">
        <v>171</v>
      </c>
      <c r="L16" s="46" t="s">
        <v>170</v>
      </c>
      <c r="M16" s="48" t="s">
        <v>213</v>
      </c>
      <c r="N16" s="55" t="s">
        <v>35</v>
      </c>
      <c r="O16" s="56">
        <v>15000</v>
      </c>
      <c r="P16" s="52">
        <v>150</v>
      </c>
      <c r="Q16" s="68">
        <f t="shared" si="0"/>
        <v>2250000</v>
      </c>
      <c r="R16" s="64">
        <f t="shared" si="1"/>
        <v>2520000</v>
      </c>
      <c r="S16" s="62" t="s">
        <v>94</v>
      </c>
      <c r="T16" s="52"/>
      <c r="U16" s="48" t="s">
        <v>27</v>
      </c>
      <c r="V16" s="49" t="s">
        <v>28</v>
      </c>
      <c r="W16" s="48" t="s">
        <v>30</v>
      </c>
      <c r="X16" s="140" t="s">
        <v>29</v>
      </c>
      <c r="Y16" s="132">
        <v>0</v>
      </c>
    </row>
    <row r="17" spans="1:25" s="42" customFormat="1" ht="117.75" customHeight="1">
      <c r="A17" s="139">
        <v>5</v>
      </c>
      <c r="B17" s="62" t="s">
        <v>255</v>
      </c>
      <c r="C17" s="48" t="s">
        <v>39</v>
      </c>
      <c r="D17" s="62" t="s">
        <v>38</v>
      </c>
      <c r="E17" s="66" t="s">
        <v>391</v>
      </c>
      <c r="F17" s="66" t="s">
        <v>391</v>
      </c>
      <c r="G17" s="69" t="s">
        <v>36</v>
      </c>
      <c r="H17" s="69" t="s">
        <v>36</v>
      </c>
      <c r="I17" s="46" t="s">
        <v>37</v>
      </c>
      <c r="J17" s="46" t="s">
        <v>37</v>
      </c>
      <c r="K17" s="46" t="s">
        <v>173</v>
      </c>
      <c r="L17" s="46" t="s">
        <v>172</v>
      </c>
      <c r="M17" s="48" t="s">
        <v>213</v>
      </c>
      <c r="N17" s="55" t="s">
        <v>35</v>
      </c>
      <c r="O17" s="56">
        <v>13428</v>
      </c>
      <c r="P17" s="52">
        <v>140</v>
      </c>
      <c r="Q17" s="68">
        <f t="shared" si="0"/>
        <v>1879920</v>
      </c>
      <c r="R17" s="64">
        <f t="shared" ref="R17" si="2">Q17*112/100</f>
        <v>2105510.4</v>
      </c>
      <c r="S17" s="62" t="s">
        <v>94</v>
      </c>
      <c r="T17" s="52"/>
      <c r="U17" s="48" t="s">
        <v>27</v>
      </c>
      <c r="V17" s="49" t="s">
        <v>28</v>
      </c>
      <c r="W17" s="48" t="s">
        <v>30</v>
      </c>
      <c r="X17" s="140" t="s">
        <v>29</v>
      </c>
      <c r="Y17" s="133">
        <v>0</v>
      </c>
    </row>
    <row r="18" spans="1:25" s="42" customFormat="1" ht="41.25" customHeight="1">
      <c r="A18" s="141"/>
      <c r="B18" s="99"/>
      <c r="C18" s="100"/>
      <c r="D18" s="99"/>
      <c r="E18" s="118"/>
      <c r="F18" s="111"/>
      <c r="G18" s="111"/>
      <c r="H18" s="111"/>
      <c r="I18" s="110"/>
      <c r="J18" s="110"/>
      <c r="K18" s="110"/>
      <c r="L18" s="110"/>
      <c r="M18" s="100"/>
      <c r="N18" s="112"/>
      <c r="O18" s="125"/>
      <c r="P18" s="114"/>
      <c r="Q18" s="115">
        <f>SUM(Q14:Q17)</f>
        <v>5861920</v>
      </c>
      <c r="R18" s="117">
        <f t="shared" si="1"/>
        <v>6565350.4000000004</v>
      </c>
      <c r="S18" s="99"/>
      <c r="T18" s="114"/>
      <c r="U18" s="100"/>
      <c r="V18" s="105"/>
      <c r="W18" s="100"/>
      <c r="X18" s="142"/>
      <c r="Y18" s="134"/>
    </row>
    <row r="19" spans="1:25" s="42" customFormat="1" ht="94.5">
      <c r="A19" s="139">
        <v>6</v>
      </c>
      <c r="B19" s="62" t="s">
        <v>256</v>
      </c>
      <c r="C19" s="48" t="s">
        <v>39</v>
      </c>
      <c r="D19" s="48" t="s">
        <v>38</v>
      </c>
      <c r="E19" s="66" t="s">
        <v>40</v>
      </c>
      <c r="F19" s="47" t="s">
        <v>393</v>
      </c>
      <c r="G19" s="70" t="s">
        <v>42</v>
      </c>
      <c r="H19" s="70" t="s">
        <v>42</v>
      </c>
      <c r="I19" s="46" t="s">
        <v>301</v>
      </c>
      <c r="J19" s="46" t="s">
        <v>302</v>
      </c>
      <c r="K19" s="46" t="s">
        <v>182</v>
      </c>
      <c r="L19" s="46" t="s">
        <v>181</v>
      </c>
      <c r="M19" s="48" t="s">
        <v>213</v>
      </c>
      <c r="N19" s="62" t="s">
        <v>41</v>
      </c>
      <c r="O19" s="56">
        <v>5866.66</v>
      </c>
      <c r="P19" s="56">
        <v>937.5</v>
      </c>
      <c r="Q19" s="68">
        <f t="shared" si="0"/>
        <v>5499993.75</v>
      </c>
      <c r="R19" s="64">
        <f>Q19*112/100</f>
        <v>6159993</v>
      </c>
      <c r="S19" s="62" t="s">
        <v>94</v>
      </c>
      <c r="T19" s="52"/>
      <c r="U19" s="48" t="s">
        <v>27</v>
      </c>
      <c r="V19" s="49" t="s">
        <v>28</v>
      </c>
      <c r="W19" s="48" t="s">
        <v>30</v>
      </c>
      <c r="X19" s="140" t="s">
        <v>29</v>
      </c>
      <c r="Y19" s="134">
        <v>0</v>
      </c>
    </row>
    <row r="20" spans="1:25" s="42" customFormat="1" ht="94.5">
      <c r="A20" s="139">
        <v>7</v>
      </c>
      <c r="B20" s="62" t="s">
        <v>256</v>
      </c>
      <c r="C20" s="48" t="s">
        <v>39</v>
      </c>
      <c r="D20" s="48" t="s">
        <v>38</v>
      </c>
      <c r="E20" s="66" t="s">
        <v>40</v>
      </c>
      <c r="F20" s="47" t="s">
        <v>393</v>
      </c>
      <c r="G20" s="70" t="s">
        <v>42</v>
      </c>
      <c r="H20" s="70" t="s">
        <v>42</v>
      </c>
      <c r="I20" s="46" t="s">
        <v>301</v>
      </c>
      <c r="J20" s="46" t="s">
        <v>302</v>
      </c>
      <c r="K20" s="46" t="s">
        <v>182</v>
      </c>
      <c r="L20" s="46" t="s">
        <v>181</v>
      </c>
      <c r="M20" s="48" t="s">
        <v>213</v>
      </c>
      <c r="N20" s="62" t="s">
        <v>41</v>
      </c>
      <c r="O20" s="56">
        <v>750</v>
      </c>
      <c r="P20" s="56">
        <v>937.5</v>
      </c>
      <c r="Q20" s="68">
        <f t="shared" ref="Q20" si="3">O20*P20</f>
        <v>703125</v>
      </c>
      <c r="R20" s="64">
        <f>Q20*112/100</f>
        <v>787500</v>
      </c>
      <c r="S20" s="62" t="s">
        <v>94</v>
      </c>
      <c r="T20" s="52"/>
      <c r="U20" s="48" t="s">
        <v>27</v>
      </c>
      <c r="V20" s="49" t="s">
        <v>28</v>
      </c>
      <c r="W20" s="48" t="s">
        <v>30</v>
      </c>
      <c r="X20" s="140" t="s">
        <v>29</v>
      </c>
      <c r="Y20" s="134">
        <v>0</v>
      </c>
    </row>
    <row r="21" spans="1:25" s="42" customFormat="1" ht="94.5">
      <c r="A21" s="139">
        <v>8</v>
      </c>
      <c r="B21" s="62" t="s">
        <v>256</v>
      </c>
      <c r="C21" s="48" t="s">
        <v>39</v>
      </c>
      <c r="D21" s="48" t="s">
        <v>38</v>
      </c>
      <c r="E21" s="66" t="s">
        <v>45</v>
      </c>
      <c r="F21" s="47" t="s">
        <v>394</v>
      </c>
      <c r="G21" s="69" t="s">
        <v>46</v>
      </c>
      <c r="H21" s="69" t="s">
        <v>46</v>
      </c>
      <c r="I21" s="47" t="s">
        <v>300</v>
      </c>
      <c r="J21" s="47" t="s">
        <v>300</v>
      </c>
      <c r="K21" s="62" t="s">
        <v>221</v>
      </c>
      <c r="L21" s="62" t="s">
        <v>222</v>
      </c>
      <c r="M21" s="48" t="s">
        <v>213</v>
      </c>
      <c r="N21" s="55" t="s">
        <v>91</v>
      </c>
      <c r="O21" s="51">
        <v>3000</v>
      </c>
      <c r="P21" s="51">
        <v>120</v>
      </c>
      <c r="Q21" s="68">
        <f t="shared" si="0"/>
        <v>360000</v>
      </c>
      <c r="R21" s="64">
        <f t="shared" ref="R21:R42" si="4">Q21*112/100</f>
        <v>403200</v>
      </c>
      <c r="S21" s="62" t="s">
        <v>94</v>
      </c>
      <c r="T21" s="52"/>
      <c r="U21" s="48" t="s">
        <v>27</v>
      </c>
      <c r="V21" s="49" t="s">
        <v>28</v>
      </c>
      <c r="W21" s="48" t="s">
        <v>30</v>
      </c>
      <c r="X21" s="140" t="s">
        <v>29</v>
      </c>
      <c r="Y21" s="134">
        <v>0</v>
      </c>
    </row>
    <row r="22" spans="1:25" s="42" customFormat="1" ht="94.5">
      <c r="A22" s="139">
        <v>9</v>
      </c>
      <c r="B22" s="62" t="s">
        <v>256</v>
      </c>
      <c r="C22" s="48" t="s">
        <v>39</v>
      </c>
      <c r="D22" s="48" t="s">
        <v>38</v>
      </c>
      <c r="E22" s="66" t="s">
        <v>48</v>
      </c>
      <c r="F22" s="47" t="s">
        <v>395</v>
      </c>
      <c r="G22" s="69" t="s">
        <v>46</v>
      </c>
      <c r="H22" s="69" t="s">
        <v>46</v>
      </c>
      <c r="I22" s="47" t="s">
        <v>299</v>
      </c>
      <c r="J22" s="47" t="s">
        <v>299</v>
      </c>
      <c r="K22" s="49" t="s">
        <v>31</v>
      </c>
      <c r="L22" s="49" t="s">
        <v>32</v>
      </c>
      <c r="M22" s="48" t="s">
        <v>213</v>
      </c>
      <c r="N22" s="55" t="s">
        <v>91</v>
      </c>
      <c r="O22" s="51">
        <v>500</v>
      </c>
      <c r="P22" s="51">
        <v>112</v>
      </c>
      <c r="Q22" s="68">
        <f t="shared" si="0"/>
        <v>56000</v>
      </c>
      <c r="R22" s="64">
        <f t="shared" si="4"/>
        <v>62720</v>
      </c>
      <c r="S22" s="62" t="s">
        <v>94</v>
      </c>
      <c r="T22" s="52"/>
      <c r="U22" s="48" t="s">
        <v>27</v>
      </c>
      <c r="V22" s="49" t="s">
        <v>28</v>
      </c>
      <c r="W22" s="48" t="s">
        <v>30</v>
      </c>
      <c r="X22" s="140" t="s">
        <v>29</v>
      </c>
      <c r="Y22" s="134">
        <v>0</v>
      </c>
    </row>
    <row r="23" spans="1:25" s="42" customFormat="1" ht="94.5">
      <c r="A23" s="139">
        <v>10</v>
      </c>
      <c r="B23" s="62" t="s">
        <v>256</v>
      </c>
      <c r="C23" s="48" t="s">
        <v>39</v>
      </c>
      <c r="D23" s="48" t="s">
        <v>38</v>
      </c>
      <c r="E23" s="66" t="s">
        <v>50</v>
      </c>
      <c r="F23" s="47" t="s">
        <v>396</v>
      </c>
      <c r="G23" s="69" t="s">
        <v>51</v>
      </c>
      <c r="H23" s="69" t="s">
        <v>51</v>
      </c>
      <c r="I23" s="47" t="s">
        <v>298</v>
      </c>
      <c r="J23" s="47" t="s">
        <v>298</v>
      </c>
      <c r="K23" s="49" t="s">
        <v>31</v>
      </c>
      <c r="L23" s="49" t="s">
        <v>32</v>
      </c>
      <c r="M23" s="48" t="s">
        <v>223</v>
      </c>
      <c r="N23" s="55" t="s">
        <v>91</v>
      </c>
      <c r="O23" s="51">
        <v>2000</v>
      </c>
      <c r="P23" s="51">
        <v>105</v>
      </c>
      <c r="Q23" s="68">
        <f t="shared" si="0"/>
        <v>210000</v>
      </c>
      <c r="R23" s="64">
        <f t="shared" si="4"/>
        <v>235200</v>
      </c>
      <c r="S23" s="62" t="s">
        <v>94</v>
      </c>
      <c r="T23" s="52"/>
      <c r="U23" s="48" t="s">
        <v>27</v>
      </c>
      <c r="V23" s="49" t="s">
        <v>28</v>
      </c>
      <c r="W23" s="48" t="s">
        <v>30</v>
      </c>
      <c r="X23" s="140" t="s">
        <v>29</v>
      </c>
      <c r="Y23" s="134">
        <v>0</v>
      </c>
    </row>
    <row r="24" spans="1:25" s="42" customFormat="1" ht="94.5">
      <c r="A24" s="139">
        <v>11</v>
      </c>
      <c r="B24" s="62" t="s">
        <v>256</v>
      </c>
      <c r="C24" s="48" t="s">
        <v>39</v>
      </c>
      <c r="D24" s="48" t="s">
        <v>38</v>
      </c>
      <c r="E24" s="66" t="s">
        <v>59</v>
      </c>
      <c r="F24" s="47" t="s">
        <v>397</v>
      </c>
      <c r="G24" s="69" t="s">
        <v>60</v>
      </c>
      <c r="H24" s="69" t="s">
        <v>60</v>
      </c>
      <c r="I24" s="47" t="s">
        <v>61</v>
      </c>
      <c r="J24" s="47" t="s">
        <v>61</v>
      </c>
      <c r="K24" s="49" t="s">
        <v>62</v>
      </c>
      <c r="L24" s="49" t="s">
        <v>63</v>
      </c>
      <c r="M24" s="48" t="s">
        <v>213</v>
      </c>
      <c r="N24" s="55" t="s">
        <v>91</v>
      </c>
      <c r="O24" s="51">
        <v>500</v>
      </c>
      <c r="P24" s="51">
        <v>395</v>
      </c>
      <c r="Q24" s="68">
        <f t="shared" si="0"/>
        <v>197500</v>
      </c>
      <c r="R24" s="64">
        <f t="shared" si="4"/>
        <v>221200</v>
      </c>
      <c r="S24" s="62" t="s">
        <v>94</v>
      </c>
      <c r="T24" s="52"/>
      <c r="U24" s="48" t="s">
        <v>27</v>
      </c>
      <c r="V24" s="49" t="s">
        <v>28</v>
      </c>
      <c r="W24" s="48" t="s">
        <v>30</v>
      </c>
      <c r="X24" s="140" t="s">
        <v>29</v>
      </c>
      <c r="Y24" s="134">
        <v>0</v>
      </c>
    </row>
    <row r="25" spans="1:25" s="42" customFormat="1" ht="94.5">
      <c r="A25" s="139">
        <v>12</v>
      </c>
      <c r="B25" s="62" t="s">
        <v>256</v>
      </c>
      <c r="C25" s="48" t="s">
        <v>39</v>
      </c>
      <c r="D25" s="48" t="s">
        <v>38</v>
      </c>
      <c r="E25" s="66" t="s">
        <v>59</v>
      </c>
      <c r="F25" s="47" t="s">
        <v>397</v>
      </c>
      <c r="G25" s="69" t="s">
        <v>60</v>
      </c>
      <c r="H25" s="69" t="s">
        <v>60</v>
      </c>
      <c r="I25" s="47" t="s">
        <v>61</v>
      </c>
      <c r="J25" s="47" t="s">
        <v>61</v>
      </c>
      <c r="K25" s="49" t="s">
        <v>64</v>
      </c>
      <c r="L25" s="49" t="s">
        <v>65</v>
      </c>
      <c r="M25" s="48" t="s">
        <v>213</v>
      </c>
      <c r="N25" s="55" t="s">
        <v>91</v>
      </c>
      <c r="O25" s="51">
        <v>415</v>
      </c>
      <c r="P25" s="51">
        <v>380</v>
      </c>
      <c r="Q25" s="68">
        <f t="shared" si="0"/>
        <v>157700</v>
      </c>
      <c r="R25" s="64">
        <f t="shared" si="4"/>
        <v>176624</v>
      </c>
      <c r="S25" s="62" t="s">
        <v>94</v>
      </c>
      <c r="T25" s="52"/>
      <c r="U25" s="48" t="s">
        <v>27</v>
      </c>
      <c r="V25" s="49" t="s">
        <v>28</v>
      </c>
      <c r="W25" s="48" t="s">
        <v>30</v>
      </c>
      <c r="X25" s="140" t="s">
        <v>29</v>
      </c>
      <c r="Y25" s="134">
        <v>0</v>
      </c>
    </row>
    <row r="26" spans="1:25" s="42" customFormat="1" ht="94.5">
      <c r="A26" s="139">
        <v>13</v>
      </c>
      <c r="B26" s="62" t="s">
        <v>256</v>
      </c>
      <c r="C26" s="48" t="s">
        <v>39</v>
      </c>
      <c r="D26" s="48" t="s">
        <v>38</v>
      </c>
      <c r="E26" s="66" t="s">
        <v>59</v>
      </c>
      <c r="F26" s="47" t="s">
        <v>397</v>
      </c>
      <c r="G26" s="69" t="s">
        <v>60</v>
      </c>
      <c r="H26" s="69" t="s">
        <v>60</v>
      </c>
      <c r="I26" s="47" t="s">
        <v>61</v>
      </c>
      <c r="J26" s="47" t="s">
        <v>61</v>
      </c>
      <c r="K26" s="49" t="s">
        <v>224</v>
      </c>
      <c r="L26" s="49" t="s">
        <v>224</v>
      </c>
      <c r="M26" s="48" t="s">
        <v>213</v>
      </c>
      <c r="N26" s="55" t="s">
        <v>92</v>
      </c>
      <c r="O26" s="51">
        <v>500</v>
      </c>
      <c r="P26" s="51">
        <v>400</v>
      </c>
      <c r="Q26" s="68">
        <f t="shared" si="0"/>
        <v>200000</v>
      </c>
      <c r="R26" s="64">
        <f t="shared" si="4"/>
        <v>224000</v>
      </c>
      <c r="S26" s="62" t="s">
        <v>94</v>
      </c>
      <c r="T26" s="52"/>
      <c r="U26" s="48" t="s">
        <v>27</v>
      </c>
      <c r="V26" s="49" t="s">
        <v>28</v>
      </c>
      <c r="W26" s="48" t="s">
        <v>30</v>
      </c>
      <c r="X26" s="140" t="s">
        <v>29</v>
      </c>
      <c r="Y26" s="134">
        <v>0</v>
      </c>
    </row>
    <row r="27" spans="1:25" s="42" customFormat="1" ht="110.25">
      <c r="A27" s="139">
        <v>14</v>
      </c>
      <c r="B27" s="62" t="s">
        <v>256</v>
      </c>
      <c r="C27" s="48" t="s">
        <v>39</v>
      </c>
      <c r="D27" s="48" t="s">
        <v>38</v>
      </c>
      <c r="E27" s="66" t="s">
        <v>66</v>
      </c>
      <c r="F27" s="47" t="s">
        <v>269</v>
      </c>
      <c r="G27" s="69" t="s">
        <v>67</v>
      </c>
      <c r="H27" s="69" t="s">
        <v>67</v>
      </c>
      <c r="I27" s="47" t="s">
        <v>68</v>
      </c>
      <c r="J27" s="47" t="s">
        <v>68</v>
      </c>
      <c r="K27" s="49" t="s">
        <v>227</v>
      </c>
      <c r="L27" s="49" t="s">
        <v>227</v>
      </c>
      <c r="M27" s="48" t="s">
        <v>223</v>
      </c>
      <c r="N27" s="55" t="s">
        <v>92</v>
      </c>
      <c r="O27" s="51">
        <v>700</v>
      </c>
      <c r="P27" s="51">
        <v>110</v>
      </c>
      <c r="Q27" s="68">
        <f t="shared" si="0"/>
        <v>77000</v>
      </c>
      <c r="R27" s="64">
        <f t="shared" si="4"/>
        <v>86240</v>
      </c>
      <c r="S27" s="62" t="s">
        <v>94</v>
      </c>
      <c r="T27" s="52"/>
      <c r="U27" s="48" t="s">
        <v>27</v>
      </c>
      <c r="V27" s="49" t="s">
        <v>28</v>
      </c>
      <c r="W27" s="48" t="s">
        <v>30</v>
      </c>
      <c r="X27" s="140" t="s">
        <v>29</v>
      </c>
      <c r="Y27" s="134">
        <v>0</v>
      </c>
    </row>
    <row r="28" spans="1:25" s="42" customFormat="1" ht="110.25">
      <c r="A28" s="139">
        <v>15</v>
      </c>
      <c r="B28" s="62" t="s">
        <v>256</v>
      </c>
      <c r="C28" s="48" t="s">
        <v>39</v>
      </c>
      <c r="D28" s="48" t="s">
        <v>38</v>
      </c>
      <c r="E28" s="66" t="s">
        <v>66</v>
      </c>
      <c r="F28" s="47" t="s">
        <v>269</v>
      </c>
      <c r="G28" s="69" t="s">
        <v>67</v>
      </c>
      <c r="H28" s="69" t="s">
        <v>67</v>
      </c>
      <c r="I28" s="47" t="s">
        <v>68</v>
      </c>
      <c r="J28" s="47" t="s">
        <v>68</v>
      </c>
      <c r="K28" s="49" t="s">
        <v>226</v>
      </c>
      <c r="L28" s="49" t="s">
        <v>226</v>
      </c>
      <c r="M28" s="48" t="s">
        <v>223</v>
      </c>
      <c r="N28" s="55" t="s">
        <v>92</v>
      </c>
      <c r="O28" s="51">
        <v>700</v>
      </c>
      <c r="P28" s="51">
        <v>112</v>
      </c>
      <c r="Q28" s="68">
        <f t="shared" ref="Q28" si="5">O28*P28</f>
        <v>78400</v>
      </c>
      <c r="R28" s="64">
        <f t="shared" ref="R28" si="6">Q28*112/100</f>
        <v>87808</v>
      </c>
      <c r="S28" s="62" t="s">
        <v>94</v>
      </c>
      <c r="T28" s="52"/>
      <c r="U28" s="48" t="s">
        <v>27</v>
      </c>
      <c r="V28" s="49" t="s">
        <v>28</v>
      </c>
      <c r="W28" s="48" t="s">
        <v>30</v>
      </c>
      <c r="X28" s="140" t="s">
        <v>29</v>
      </c>
      <c r="Y28" s="134">
        <v>0</v>
      </c>
    </row>
    <row r="29" spans="1:25" s="42" customFormat="1" ht="110.25">
      <c r="A29" s="139">
        <v>16</v>
      </c>
      <c r="B29" s="62" t="s">
        <v>256</v>
      </c>
      <c r="C29" s="48" t="s">
        <v>39</v>
      </c>
      <c r="D29" s="48" t="s">
        <v>38</v>
      </c>
      <c r="E29" s="66" t="s">
        <v>66</v>
      </c>
      <c r="F29" s="47" t="s">
        <v>269</v>
      </c>
      <c r="G29" s="69" t="s">
        <v>67</v>
      </c>
      <c r="H29" s="69" t="s">
        <v>67</v>
      </c>
      <c r="I29" s="47" t="s">
        <v>68</v>
      </c>
      <c r="J29" s="47" t="s">
        <v>68</v>
      </c>
      <c r="K29" s="49" t="s">
        <v>225</v>
      </c>
      <c r="L29" s="49" t="s">
        <v>225</v>
      </c>
      <c r="M29" s="48" t="s">
        <v>223</v>
      </c>
      <c r="N29" s="55" t="s">
        <v>92</v>
      </c>
      <c r="O29" s="51">
        <v>700</v>
      </c>
      <c r="P29" s="51">
        <v>45</v>
      </c>
      <c r="Q29" s="68">
        <f t="shared" si="0"/>
        <v>31500</v>
      </c>
      <c r="R29" s="64">
        <f t="shared" si="4"/>
        <v>35280</v>
      </c>
      <c r="S29" s="62" t="s">
        <v>94</v>
      </c>
      <c r="T29" s="52"/>
      <c r="U29" s="48" t="s">
        <v>27</v>
      </c>
      <c r="V29" s="49" t="s">
        <v>28</v>
      </c>
      <c r="W29" s="48" t="s">
        <v>30</v>
      </c>
      <c r="X29" s="140" t="s">
        <v>29</v>
      </c>
      <c r="Y29" s="134">
        <v>0</v>
      </c>
    </row>
    <row r="30" spans="1:25" s="42" customFormat="1" ht="94.5">
      <c r="A30" s="139">
        <v>17</v>
      </c>
      <c r="B30" s="62" t="s">
        <v>256</v>
      </c>
      <c r="C30" s="48" t="s">
        <v>39</v>
      </c>
      <c r="D30" s="48" t="s">
        <v>38</v>
      </c>
      <c r="E30" s="66" t="s">
        <v>75</v>
      </c>
      <c r="F30" s="47" t="s">
        <v>398</v>
      </c>
      <c r="G30" s="69" t="s">
        <v>73</v>
      </c>
      <c r="H30" s="69" t="s">
        <v>73</v>
      </c>
      <c r="I30" s="47" t="s">
        <v>76</v>
      </c>
      <c r="J30" s="47" t="s">
        <v>76</v>
      </c>
      <c r="K30" s="49" t="s">
        <v>31</v>
      </c>
      <c r="L30" s="49" t="s">
        <v>32</v>
      </c>
      <c r="M30" s="48" t="s">
        <v>223</v>
      </c>
      <c r="N30" s="55" t="s">
        <v>91</v>
      </c>
      <c r="O30" s="51">
        <v>300</v>
      </c>
      <c r="P30" s="51">
        <v>215</v>
      </c>
      <c r="Q30" s="68">
        <f t="shared" si="0"/>
        <v>64500</v>
      </c>
      <c r="R30" s="64">
        <f t="shared" si="4"/>
        <v>72240</v>
      </c>
      <c r="S30" s="62" t="s">
        <v>94</v>
      </c>
      <c r="T30" s="52"/>
      <c r="U30" s="48" t="s">
        <v>27</v>
      </c>
      <c r="V30" s="49" t="s">
        <v>28</v>
      </c>
      <c r="W30" s="48" t="s">
        <v>30</v>
      </c>
      <c r="X30" s="140" t="s">
        <v>29</v>
      </c>
      <c r="Y30" s="134">
        <v>0</v>
      </c>
    </row>
    <row r="31" spans="1:25" s="42" customFormat="1" ht="94.5">
      <c r="A31" s="139">
        <v>18</v>
      </c>
      <c r="B31" s="62" t="s">
        <v>256</v>
      </c>
      <c r="C31" s="48" t="s">
        <v>39</v>
      </c>
      <c r="D31" s="48" t="s">
        <v>38</v>
      </c>
      <c r="E31" s="66" t="s">
        <v>77</v>
      </c>
      <c r="F31" s="47" t="s">
        <v>399</v>
      </c>
      <c r="G31" s="69" t="s">
        <v>78</v>
      </c>
      <c r="H31" s="69" t="s">
        <v>78</v>
      </c>
      <c r="I31" s="47" t="s">
        <v>79</v>
      </c>
      <c r="J31" s="47" t="s">
        <v>79</v>
      </c>
      <c r="K31" s="47" t="s">
        <v>79</v>
      </c>
      <c r="L31" s="47" t="s">
        <v>79</v>
      </c>
      <c r="M31" s="48" t="s">
        <v>223</v>
      </c>
      <c r="N31" s="55" t="s">
        <v>93</v>
      </c>
      <c r="O31" s="51">
        <v>700</v>
      </c>
      <c r="P31" s="51">
        <v>70</v>
      </c>
      <c r="Q31" s="68">
        <f t="shared" si="0"/>
        <v>49000</v>
      </c>
      <c r="R31" s="64">
        <f t="shared" si="4"/>
        <v>54880</v>
      </c>
      <c r="S31" s="62" t="s">
        <v>94</v>
      </c>
      <c r="T31" s="52"/>
      <c r="U31" s="48" t="s">
        <v>27</v>
      </c>
      <c r="V31" s="49" t="s">
        <v>28</v>
      </c>
      <c r="W31" s="48" t="s">
        <v>30</v>
      </c>
      <c r="X31" s="140" t="s">
        <v>29</v>
      </c>
      <c r="Y31" s="134">
        <v>0</v>
      </c>
    </row>
    <row r="32" spans="1:25" s="42" customFormat="1" ht="94.5">
      <c r="A32" s="139">
        <v>19</v>
      </c>
      <c r="B32" s="62" t="s">
        <v>256</v>
      </c>
      <c r="C32" s="48" t="s">
        <v>39</v>
      </c>
      <c r="D32" s="48" t="s">
        <v>38</v>
      </c>
      <c r="E32" s="65" t="s">
        <v>242</v>
      </c>
      <c r="F32" s="47" t="s">
        <v>399</v>
      </c>
      <c r="G32" s="71" t="s">
        <v>243</v>
      </c>
      <c r="H32" s="71" t="s">
        <v>243</v>
      </c>
      <c r="I32" s="65" t="s">
        <v>297</v>
      </c>
      <c r="J32" s="65" t="s">
        <v>297</v>
      </c>
      <c r="K32" s="47" t="s">
        <v>230</v>
      </c>
      <c r="L32" s="47" t="s">
        <v>230</v>
      </c>
      <c r="M32" s="48" t="s">
        <v>223</v>
      </c>
      <c r="N32" s="55" t="s">
        <v>93</v>
      </c>
      <c r="O32" s="51">
        <v>700</v>
      </c>
      <c r="P32" s="51">
        <v>76</v>
      </c>
      <c r="Q32" s="68">
        <f t="shared" ref="Q32" si="7">O32*P32</f>
        <v>53200</v>
      </c>
      <c r="R32" s="64">
        <f t="shared" ref="R32" si="8">Q32*112/100</f>
        <v>59584</v>
      </c>
      <c r="S32" s="62" t="s">
        <v>94</v>
      </c>
      <c r="T32" s="52"/>
      <c r="U32" s="48" t="s">
        <v>27</v>
      </c>
      <c r="V32" s="49" t="s">
        <v>28</v>
      </c>
      <c r="W32" s="48" t="s">
        <v>30</v>
      </c>
      <c r="X32" s="140" t="s">
        <v>29</v>
      </c>
      <c r="Y32" s="134">
        <v>0</v>
      </c>
    </row>
    <row r="33" spans="1:25" s="42" customFormat="1" ht="110.25">
      <c r="A33" s="139">
        <v>20</v>
      </c>
      <c r="B33" s="62" t="s">
        <v>256</v>
      </c>
      <c r="C33" s="48" t="s">
        <v>39</v>
      </c>
      <c r="D33" s="48" t="s">
        <v>38</v>
      </c>
      <c r="E33" s="66" t="s">
        <v>80</v>
      </c>
      <c r="F33" s="47" t="s">
        <v>270</v>
      </c>
      <c r="G33" s="69" t="s">
        <v>78</v>
      </c>
      <c r="H33" s="69" t="s">
        <v>78</v>
      </c>
      <c r="I33" s="47" t="s">
        <v>81</v>
      </c>
      <c r="J33" s="47" t="s">
        <v>81</v>
      </c>
      <c r="K33" s="47" t="s">
        <v>81</v>
      </c>
      <c r="L33" s="47" t="s">
        <v>81</v>
      </c>
      <c r="M33" s="48" t="s">
        <v>223</v>
      </c>
      <c r="N33" s="55" t="s">
        <v>93</v>
      </c>
      <c r="O33" s="51">
        <v>700</v>
      </c>
      <c r="P33" s="51">
        <v>120</v>
      </c>
      <c r="Q33" s="68">
        <f t="shared" si="0"/>
        <v>84000</v>
      </c>
      <c r="R33" s="64">
        <f t="shared" si="4"/>
        <v>94080</v>
      </c>
      <c r="S33" s="62" t="s">
        <v>94</v>
      </c>
      <c r="T33" s="52"/>
      <c r="U33" s="48" t="s">
        <v>27</v>
      </c>
      <c r="V33" s="49" t="s">
        <v>28</v>
      </c>
      <c r="W33" s="48" t="s">
        <v>30</v>
      </c>
      <c r="X33" s="140" t="s">
        <v>29</v>
      </c>
      <c r="Y33" s="134">
        <v>0</v>
      </c>
    </row>
    <row r="34" spans="1:25" s="42" customFormat="1" ht="110.25">
      <c r="A34" s="139">
        <v>21</v>
      </c>
      <c r="B34" s="62" t="s">
        <v>256</v>
      </c>
      <c r="C34" s="48" t="s">
        <v>39</v>
      </c>
      <c r="D34" s="48" t="s">
        <v>38</v>
      </c>
      <c r="E34" s="66" t="s">
        <v>228</v>
      </c>
      <c r="F34" s="47" t="s">
        <v>271</v>
      </c>
      <c r="G34" s="69" t="s">
        <v>78</v>
      </c>
      <c r="H34" s="69" t="s">
        <v>78</v>
      </c>
      <c r="I34" s="46" t="s">
        <v>229</v>
      </c>
      <c r="J34" s="46" t="s">
        <v>229</v>
      </c>
      <c r="K34" s="46" t="s">
        <v>229</v>
      </c>
      <c r="L34" s="46" t="s">
        <v>229</v>
      </c>
      <c r="M34" s="48" t="s">
        <v>223</v>
      </c>
      <c r="N34" s="55" t="s">
        <v>93</v>
      </c>
      <c r="O34" s="51">
        <v>700</v>
      </c>
      <c r="P34" s="51">
        <v>100</v>
      </c>
      <c r="Q34" s="68">
        <f t="shared" si="0"/>
        <v>70000</v>
      </c>
      <c r="R34" s="64">
        <f t="shared" si="4"/>
        <v>78400</v>
      </c>
      <c r="S34" s="62" t="s">
        <v>94</v>
      </c>
      <c r="T34" s="52"/>
      <c r="U34" s="48" t="s">
        <v>27</v>
      </c>
      <c r="V34" s="49" t="s">
        <v>28</v>
      </c>
      <c r="W34" s="48" t="s">
        <v>30</v>
      </c>
      <c r="X34" s="140" t="s">
        <v>29</v>
      </c>
      <c r="Y34" s="134">
        <v>0</v>
      </c>
    </row>
    <row r="35" spans="1:25" s="42" customFormat="1" ht="94.5">
      <c r="A35" s="139">
        <v>22</v>
      </c>
      <c r="B35" s="62" t="s">
        <v>256</v>
      </c>
      <c r="C35" s="48" t="s">
        <v>39</v>
      </c>
      <c r="D35" s="48" t="s">
        <v>38</v>
      </c>
      <c r="E35" s="66" t="s">
        <v>217</v>
      </c>
      <c r="F35" s="47" t="s">
        <v>400</v>
      </c>
      <c r="G35" s="72" t="s">
        <v>82</v>
      </c>
      <c r="H35" s="72" t="s">
        <v>82</v>
      </c>
      <c r="I35" s="46" t="s">
        <v>218</v>
      </c>
      <c r="J35" s="46" t="s">
        <v>218</v>
      </c>
      <c r="K35" s="46" t="s">
        <v>219</v>
      </c>
      <c r="L35" s="46" t="s">
        <v>220</v>
      </c>
      <c r="M35" s="48" t="s">
        <v>223</v>
      </c>
      <c r="N35" s="55" t="s">
        <v>91</v>
      </c>
      <c r="O35" s="51">
        <v>1000</v>
      </c>
      <c r="P35" s="51">
        <v>205</v>
      </c>
      <c r="Q35" s="68">
        <f t="shared" si="0"/>
        <v>205000</v>
      </c>
      <c r="R35" s="64">
        <f t="shared" si="4"/>
        <v>229600</v>
      </c>
      <c r="S35" s="62" t="s">
        <v>94</v>
      </c>
      <c r="T35" s="52"/>
      <c r="U35" s="48" t="s">
        <v>27</v>
      </c>
      <c r="V35" s="49" t="s">
        <v>28</v>
      </c>
      <c r="W35" s="48" t="s">
        <v>30</v>
      </c>
      <c r="X35" s="140" t="s">
        <v>29</v>
      </c>
      <c r="Y35" s="134">
        <v>0</v>
      </c>
    </row>
    <row r="36" spans="1:25" s="42" customFormat="1" ht="94.5">
      <c r="A36" s="139">
        <v>23</v>
      </c>
      <c r="B36" s="62" t="s">
        <v>256</v>
      </c>
      <c r="C36" s="48" t="s">
        <v>39</v>
      </c>
      <c r="D36" s="48" t="s">
        <v>38</v>
      </c>
      <c r="E36" s="66" t="s">
        <v>231</v>
      </c>
      <c r="F36" s="47" t="s">
        <v>401</v>
      </c>
      <c r="G36" s="72" t="s">
        <v>232</v>
      </c>
      <c r="H36" s="72" t="s">
        <v>232</v>
      </c>
      <c r="I36" s="46" t="s">
        <v>296</v>
      </c>
      <c r="J36" s="46" t="s">
        <v>296</v>
      </c>
      <c r="K36" s="46" t="s">
        <v>233</v>
      </c>
      <c r="L36" s="46" t="s">
        <v>234</v>
      </c>
      <c r="M36" s="48" t="s">
        <v>223</v>
      </c>
      <c r="N36" s="55" t="s">
        <v>91</v>
      </c>
      <c r="O36" s="51">
        <v>1500</v>
      </c>
      <c r="P36" s="51">
        <v>43</v>
      </c>
      <c r="Q36" s="68">
        <f t="shared" ref="Q36" si="9">O36*P36</f>
        <v>64500</v>
      </c>
      <c r="R36" s="64">
        <f t="shared" ref="R36" si="10">Q36*112/100</f>
        <v>72240</v>
      </c>
      <c r="S36" s="62" t="s">
        <v>94</v>
      </c>
      <c r="T36" s="52"/>
      <c r="U36" s="48" t="s">
        <v>27</v>
      </c>
      <c r="V36" s="49" t="s">
        <v>28</v>
      </c>
      <c r="W36" s="48" t="s">
        <v>30</v>
      </c>
      <c r="X36" s="140" t="s">
        <v>29</v>
      </c>
      <c r="Y36" s="134">
        <v>0</v>
      </c>
    </row>
    <row r="37" spans="1:25" s="42" customFormat="1" ht="94.5">
      <c r="A37" s="139">
        <v>24</v>
      </c>
      <c r="B37" s="62" t="s">
        <v>256</v>
      </c>
      <c r="C37" s="48" t="s">
        <v>39</v>
      </c>
      <c r="D37" s="48" t="s">
        <v>38</v>
      </c>
      <c r="E37" s="46" t="s">
        <v>236</v>
      </c>
      <c r="F37" s="47" t="s">
        <v>402</v>
      </c>
      <c r="G37" s="72" t="s">
        <v>235</v>
      </c>
      <c r="H37" s="72" t="s">
        <v>235</v>
      </c>
      <c r="I37" s="46" t="s">
        <v>291</v>
      </c>
      <c r="J37" s="46" t="s">
        <v>291</v>
      </c>
      <c r="K37" s="46" t="s">
        <v>262</v>
      </c>
      <c r="L37" s="46" t="s">
        <v>263</v>
      </c>
      <c r="M37" s="48" t="s">
        <v>213</v>
      </c>
      <c r="N37" s="55" t="s">
        <v>93</v>
      </c>
      <c r="O37" s="51">
        <v>500</v>
      </c>
      <c r="P37" s="51">
        <v>135</v>
      </c>
      <c r="Q37" s="68">
        <f t="shared" ref="Q37" si="11">O37*P37</f>
        <v>67500</v>
      </c>
      <c r="R37" s="64">
        <f t="shared" ref="R37" si="12">Q37*112/100</f>
        <v>75600</v>
      </c>
      <c r="S37" s="62" t="s">
        <v>94</v>
      </c>
      <c r="T37" s="52"/>
      <c r="U37" s="48" t="s">
        <v>27</v>
      </c>
      <c r="V37" s="49" t="s">
        <v>28</v>
      </c>
      <c r="W37" s="48" t="s">
        <v>30</v>
      </c>
      <c r="X37" s="140" t="s">
        <v>29</v>
      </c>
      <c r="Y37" s="134">
        <v>0</v>
      </c>
    </row>
    <row r="38" spans="1:25" s="42" customFormat="1" ht="94.5">
      <c r="A38" s="139">
        <v>25</v>
      </c>
      <c r="B38" s="62" t="s">
        <v>256</v>
      </c>
      <c r="C38" s="48" t="s">
        <v>39</v>
      </c>
      <c r="D38" s="48" t="s">
        <v>38</v>
      </c>
      <c r="E38" s="46" t="s">
        <v>236</v>
      </c>
      <c r="F38" s="47" t="s">
        <v>402</v>
      </c>
      <c r="G38" s="72" t="s">
        <v>235</v>
      </c>
      <c r="H38" s="72" t="s">
        <v>235</v>
      </c>
      <c r="I38" s="46" t="s">
        <v>292</v>
      </c>
      <c r="J38" s="46" t="s">
        <v>292</v>
      </c>
      <c r="K38" s="46" t="s">
        <v>293</v>
      </c>
      <c r="L38" s="46" t="s">
        <v>294</v>
      </c>
      <c r="M38" s="48" t="s">
        <v>213</v>
      </c>
      <c r="N38" s="55" t="s">
        <v>93</v>
      </c>
      <c r="O38" s="51">
        <v>500</v>
      </c>
      <c r="P38" s="51">
        <v>150</v>
      </c>
      <c r="Q38" s="68">
        <f t="shared" ref="Q38" si="13">O38*P38</f>
        <v>75000</v>
      </c>
      <c r="R38" s="64">
        <f t="shared" ref="R38" si="14">Q38*112/100</f>
        <v>84000</v>
      </c>
      <c r="S38" s="62" t="s">
        <v>94</v>
      </c>
      <c r="T38" s="52"/>
      <c r="U38" s="48" t="s">
        <v>27</v>
      </c>
      <c r="V38" s="49" t="s">
        <v>28</v>
      </c>
      <c r="W38" s="48" t="s">
        <v>30</v>
      </c>
      <c r="X38" s="140" t="s">
        <v>29</v>
      </c>
      <c r="Y38" s="134">
        <v>0</v>
      </c>
    </row>
    <row r="39" spans="1:25" s="42" customFormat="1" ht="94.5">
      <c r="A39" s="139">
        <v>26</v>
      </c>
      <c r="B39" s="62" t="s">
        <v>256</v>
      </c>
      <c r="C39" s="48" t="s">
        <v>39</v>
      </c>
      <c r="D39" s="48" t="s">
        <v>38</v>
      </c>
      <c r="E39" s="46" t="s">
        <v>236</v>
      </c>
      <c r="F39" s="47" t="s">
        <v>402</v>
      </c>
      <c r="G39" s="72" t="s">
        <v>235</v>
      </c>
      <c r="H39" s="72" t="s">
        <v>235</v>
      </c>
      <c r="I39" s="46" t="s">
        <v>295</v>
      </c>
      <c r="J39" s="46" t="s">
        <v>295</v>
      </c>
      <c r="K39" s="46" t="s">
        <v>264</v>
      </c>
      <c r="L39" s="46" t="s">
        <v>265</v>
      </c>
      <c r="M39" s="48" t="s">
        <v>213</v>
      </c>
      <c r="N39" s="55" t="s">
        <v>93</v>
      </c>
      <c r="O39" s="51">
        <v>500</v>
      </c>
      <c r="P39" s="51">
        <v>245</v>
      </c>
      <c r="Q39" s="68">
        <f t="shared" ref="Q39" si="15">O39*P39</f>
        <v>122500</v>
      </c>
      <c r="R39" s="64">
        <f t="shared" ref="R39" si="16">Q39*112/100</f>
        <v>137200</v>
      </c>
      <c r="S39" s="62" t="s">
        <v>94</v>
      </c>
      <c r="T39" s="52"/>
      <c r="U39" s="48" t="s">
        <v>27</v>
      </c>
      <c r="V39" s="49" t="s">
        <v>28</v>
      </c>
      <c r="W39" s="48" t="s">
        <v>30</v>
      </c>
      <c r="X39" s="140" t="s">
        <v>29</v>
      </c>
      <c r="Y39" s="134">
        <v>0</v>
      </c>
    </row>
    <row r="40" spans="1:25" s="42" customFormat="1" ht="94.5">
      <c r="A40" s="139">
        <v>27</v>
      </c>
      <c r="B40" s="62" t="s">
        <v>256</v>
      </c>
      <c r="C40" s="48" t="s">
        <v>39</v>
      </c>
      <c r="D40" s="48" t="s">
        <v>38</v>
      </c>
      <c r="E40" s="46" t="s">
        <v>240</v>
      </c>
      <c r="F40" s="47" t="s">
        <v>403</v>
      </c>
      <c r="G40" s="72" t="s">
        <v>241</v>
      </c>
      <c r="H40" s="72" t="s">
        <v>241</v>
      </c>
      <c r="I40" s="46" t="s">
        <v>239</v>
      </c>
      <c r="J40" s="46" t="s">
        <v>239</v>
      </c>
      <c r="K40" s="46" t="s">
        <v>238</v>
      </c>
      <c r="L40" s="46" t="s">
        <v>237</v>
      </c>
      <c r="M40" s="48" t="s">
        <v>223</v>
      </c>
      <c r="N40" s="55" t="s">
        <v>91</v>
      </c>
      <c r="O40" s="51">
        <v>1300</v>
      </c>
      <c r="P40" s="51">
        <v>85</v>
      </c>
      <c r="Q40" s="68">
        <f t="shared" ref="Q40" si="17">O40*P40</f>
        <v>110500</v>
      </c>
      <c r="R40" s="64">
        <f t="shared" ref="R40" si="18">Q40*112/100</f>
        <v>123760</v>
      </c>
      <c r="S40" s="62" t="s">
        <v>94</v>
      </c>
      <c r="T40" s="52"/>
      <c r="U40" s="48" t="s">
        <v>27</v>
      </c>
      <c r="V40" s="49" t="s">
        <v>28</v>
      </c>
      <c r="W40" s="48" t="s">
        <v>30</v>
      </c>
      <c r="X40" s="140" t="s">
        <v>29</v>
      </c>
      <c r="Y40" s="134">
        <v>0</v>
      </c>
    </row>
    <row r="41" spans="1:25" s="42" customFormat="1" ht="94.5">
      <c r="A41" s="139">
        <v>28</v>
      </c>
      <c r="B41" s="62" t="s">
        <v>256</v>
      </c>
      <c r="C41" s="48" t="s">
        <v>39</v>
      </c>
      <c r="D41" s="48" t="s">
        <v>38</v>
      </c>
      <c r="E41" s="66" t="s">
        <v>86</v>
      </c>
      <c r="F41" s="47" t="s">
        <v>404</v>
      </c>
      <c r="G41" s="69" t="s">
        <v>87</v>
      </c>
      <c r="H41" s="69" t="s">
        <v>87</v>
      </c>
      <c r="I41" s="47" t="s">
        <v>88</v>
      </c>
      <c r="J41" s="47" t="s">
        <v>88</v>
      </c>
      <c r="K41" s="49" t="s">
        <v>266</v>
      </c>
      <c r="L41" s="49" t="s">
        <v>266</v>
      </c>
      <c r="M41" s="48" t="s">
        <v>213</v>
      </c>
      <c r="N41" s="50" t="s">
        <v>91</v>
      </c>
      <c r="O41" s="51">
        <v>500</v>
      </c>
      <c r="P41" s="51">
        <v>315</v>
      </c>
      <c r="Q41" s="68">
        <f t="shared" si="0"/>
        <v>157500</v>
      </c>
      <c r="R41" s="64">
        <f t="shared" si="4"/>
        <v>176400</v>
      </c>
      <c r="S41" s="62" t="s">
        <v>94</v>
      </c>
      <c r="T41" s="52"/>
      <c r="U41" s="48" t="s">
        <v>27</v>
      </c>
      <c r="V41" s="49" t="s">
        <v>28</v>
      </c>
      <c r="W41" s="48" t="s">
        <v>30</v>
      </c>
      <c r="X41" s="140" t="s">
        <v>29</v>
      </c>
      <c r="Y41" s="134">
        <v>0</v>
      </c>
    </row>
    <row r="42" spans="1:25" s="42" customFormat="1" ht="94.5">
      <c r="A42" s="139">
        <v>29</v>
      </c>
      <c r="B42" s="62" t="s">
        <v>256</v>
      </c>
      <c r="C42" s="48" t="s">
        <v>39</v>
      </c>
      <c r="D42" s="48" t="s">
        <v>38</v>
      </c>
      <c r="E42" s="66" t="s">
        <v>86</v>
      </c>
      <c r="F42" s="47" t="s">
        <v>404</v>
      </c>
      <c r="G42" s="69" t="s">
        <v>87</v>
      </c>
      <c r="H42" s="69" t="s">
        <v>87</v>
      </c>
      <c r="I42" s="47" t="s">
        <v>88</v>
      </c>
      <c r="J42" s="47" t="s">
        <v>88</v>
      </c>
      <c r="K42" s="49" t="s">
        <v>267</v>
      </c>
      <c r="L42" s="49" t="s">
        <v>267</v>
      </c>
      <c r="M42" s="48" t="s">
        <v>213</v>
      </c>
      <c r="N42" s="50" t="s">
        <v>91</v>
      </c>
      <c r="O42" s="51">
        <v>550</v>
      </c>
      <c r="P42" s="51">
        <v>350</v>
      </c>
      <c r="Q42" s="68">
        <f t="shared" si="0"/>
        <v>192500</v>
      </c>
      <c r="R42" s="64">
        <f t="shared" si="4"/>
        <v>215600</v>
      </c>
      <c r="S42" s="62" t="s">
        <v>94</v>
      </c>
      <c r="T42" s="64"/>
      <c r="U42" s="48" t="s">
        <v>27</v>
      </c>
      <c r="V42" s="49" t="s">
        <v>28</v>
      </c>
      <c r="W42" s="48" t="s">
        <v>30</v>
      </c>
      <c r="X42" s="140" t="s">
        <v>29</v>
      </c>
      <c r="Y42" s="134">
        <v>0</v>
      </c>
    </row>
    <row r="43" spans="1:25" s="54" customFormat="1" ht="111.75" customHeight="1">
      <c r="A43" s="139">
        <v>30</v>
      </c>
      <c r="B43" s="62" t="s">
        <v>256</v>
      </c>
      <c r="C43" s="48" t="s">
        <v>39</v>
      </c>
      <c r="D43" s="48" t="s">
        <v>38</v>
      </c>
      <c r="E43" s="46" t="s">
        <v>147</v>
      </c>
      <c r="F43" s="47" t="s">
        <v>405</v>
      </c>
      <c r="G43" s="72" t="s">
        <v>146</v>
      </c>
      <c r="H43" s="72" t="s">
        <v>146</v>
      </c>
      <c r="I43" s="46" t="s">
        <v>148</v>
      </c>
      <c r="J43" s="46" t="s">
        <v>148</v>
      </c>
      <c r="K43" s="49" t="s">
        <v>31</v>
      </c>
      <c r="L43" s="49" t="s">
        <v>32</v>
      </c>
      <c r="M43" s="48" t="s">
        <v>213</v>
      </c>
      <c r="N43" s="50" t="s">
        <v>91</v>
      </c>
      <c r="O43" s="53">
        <v>30</v>
      </c>
      <c r="P43" s="53">
        <v>25000</v>
      </c>
      <c r="Q43" s="68">
        <f t="shared" ref="Q43" si="19">O43*P43</f>
        <v>750000</v>
      </c>
      <c r="R43" s="52">
        <f t="shared" ref="R43:R44" si="20">Q43*112/100</f>
        <v>840000</v>
      </c>
      <c r="S43" s="62" t="s">
        <v>33</v>
      </c>
      <c r="T43" s="52"/>
      <c r="U43" s="48" t="s">
        <v>27</v>
      </c>
      <c r="V43" s="49" t="s">
        <v>28</v>
      </c>
      <c r="W43" s="48" t="s">
        <v>30</v>
      </c>
      <c r="X43" s="140" t="s">
        <v>29</v>
      </c>
      <c r="Y43" s="135"/>
    </row>
    <row r="44" spans="1:25" s="54" customFormat="1" ht="45.75" customHeight="1">
      <c r="A44" s="141"/>
      <c r="B44" s="99"/>
      <c r="C44" s="100"/>
      <c r="D44" s="100"/>
      <c r="E44" s="110"/>
      <c r="F44" s="111"/>
      <c r="G44" s="110"/>
      <c r="H44" s="110"/>
      <c r="I44" s="110"/>
      <c r="J44" s="110"/>
      <c r="K44" s="105"/>
      <c r="L44" s="105"/>
      <c r="M44" s="100"/>
      <c r="N44" s="123"/>
      <c r="O44" s="122"/>
      <c r="P44" s="122"/>
      <c r="Q44" s="115">
        <f>SUM(Q19:Q43)</f>
        <v>9636918.75</v>
      </c>
      <c r="R44" s="114">
        <f t="shared" si="20"/>
        <v>10793349</v>
      </c>
      <c r="S44" s="99"/>
      <c r="T44" s="114"/>
      <c r="U44" s="100"/>
      <c r="V44" s="105"/>
      <c r="W44" s="100"/>
      <c r="X44" s="142"/>
      <c r="Y44" s="135"/>
    </row>
    <row r="45" spans="1:25" s="42" customFormat="1" ht="126">
      <c r="A45" s="139">
        <v>31</v>
      </c>
      <c r="B45" s="62" t="s">
        <v>257</v>
      </c>
      <c r="C45" s="48" t="s">
        <v>22</v>
      </c>
      <c r="D45" s="48" t="s">
        <v>23</v>
      </c>
      <c r="E45" s="66" t="s">
        <v>96</v>
      </c>
      <c r="F45" s="47" t="s">
        <v>406</v>
      </c>
      <c r="G45" s="69" t="s">
        <v>97</v>
      </c>
      <c r="H45" s="69" t="s">
        <v>97</v>
      </c>
      <c r="I45" s="46" t="s">
        <v>98</v>
      </c>
      <c r="J45" s="46" t="s">
        <v>98</v>
      </c>
      <c r="K45" s="49" t="s">
        <v>162</v>
      </c>
      <c r="L45" s="49" t="s">
        <v>161</v>
      </c>
      <c r="M45" s="46" t="s">
        <v>163</v>
      </c>
      <c r="N45" s="55" t="s">
        <v>26</v>
      </c>
      <c r="O45" s="56">
        <v>1</v>
      </c>
      <c r="P45" s="52">
        <v>5532142.8499999996</v>
      </c>
      <c r="Q45" s="68">
        <f>(O45*P45)</f>
        <v>5532142.8499999996</v>
      </c>
      <c r="R45" s="52">
        <f t="shared" ref="R45" si="21">Q45*112/100</f>
        <v>6195999.9919999996</v>
      </c>
      <c r="S45" s="62" t="s">
        <v>95</v>
      </c>
      <c r="T45" s="52"/>
      <c r="U45" s="46" t="s">
        <v>430</v>
      </c>
      <c r="V45" s="49" t="s">
        <v>28</v>
      </c>
      <c r="W45" s="48" t="s">
        <v>30</v>
      </c>
      <c r="X45" s="140" t="s">
        <v>29</v>
      </c>
      <c r="Y45" s="133">
        <v>0</v>
      </c>
    </row>
    <row r="46" spans="1:25" s="42" customFormat="1" ht="99" customHeight="1">
      <c r="A46" s="139">
        <v>32</v>
      </c>
      <c r="B46" s="62" t="s">
        <v>257</v>
      </c>
      <c r="C46" s="48" t="s">
        <v>110</v>
      </c>
      <c r="D46" s="48" t="s">
        <v>23</v>
      </c>
      <c r="E46" s="66" t="s">
        <v>99</v>
      </c>
      <c r="F46" s="47" t="s">
        <v>407</v>
      </c>
      <c r="G46" s="69" t="s">
        <v>100</v>
      </c>
      <c r="H46" s="69" t="s">
        <v>100</v>
      </c>
      <c r="I46" s="47" t="s">
        <v>100</v>
      </c>
      <c r="J46" s="47" t="s">
        <v>100</v>
      </c>
      <c r="K46" s="49" t="s">
        <v>167</v>
      </c>
      <c r="L46" s="49" t="s">
        <v>166</v>
      </c>
      <c r="M46" s="46" t="s">
        <v>163</v>
      </c>
      <c r="N46" s="55" t="s">
        <v>26</v>
      </c>
      <c r="O46" s="56">
        <v>1</v>
      </c>
      <c r="P46" s="52">
        <v>22321428.57</v>
      </c>
      <c r="Q46" s="68">
        <f t="shared" ref="Q46:Q47" si="22">(O46*P46)</f>
        <v>22321428.57</v>
      </c>
      <c r="R46" s="52">
        <f t="shared" ref="R46:R47" si="23">Q46*112/100</f>
        <v>24999999.998400003</v>
      </c>
      <c r="S46" s="62" t="s">
        <v>95</v>
      </c>
      <c r="T46" s="52"/>
      <c r="U46" s="46" t="s">
        <v>430</v>
      </c>
      <c r="V46" s="49" t="s">
        <v>28</v>
      </c>
      <c r="W46" s="48" t="s">
        <v>30</v>
      </c>
      <c r="X46" s="140" t="s">
        <v>29</v>
      </c>
      <c r="Y46" s="133">
        <v>0</v>
      </c>
    </row>
    <row r="47" spans="1:25" s="42" customFormat="1" ht="141" customHeight="1">
      <c r="A47" s="139">
        <v>33</v>
      </c>
      <c r="B47" s="62" t="s">
        <v>257</v>
      </c>
      <c r="C47" s="48" t="s">
        <v>111</v>
      </c>
      <c r="D47" s="48" t="s">
        <v>23</v>
      </c>
      <c r="E47" s="66" t="s">
        <v>99</v>
      </c>
      <c r="F47" s="47" t="s">
        <v>407</v>
      </c>
      <c r="G47" s="69" t="s">
        <v>100</v>
      </c>
      <c r="H47" s="69" t="s">
        <v>100</v>
      </c>
      <c r="I47" s="47" t="s">
        <v>100</v>
      </c>
      <c r="J47" s="47" t="s">
        <v>100</v>
      </c>
      <c r="K47" s="49" t="s">
        <v>165</v>
      </c>
      <c r="L47" s="49" t="s">
        <v>164</v>
      </c>
      <c r="M47" s="46" t="s">
        <v>163</v>
      </c>
      <c r="N47" s="55" t="s">
        <v>26</v>
      </c>
      <c r="O47" s="56">
        <v>1</v>
      </c>
      <c r="P47" s="52">
        <v>9821428.5700000003</v>
      </c>
      <c r="Q47" s="68">
        <f t="shared" si="22"/>
        <v>9821428.5700000003</v>
      </c>
      <c r="R47" s="52">
        <f t="shared" si="23"/>
        <v>10999999.998400001</v>
      </c>
      <c r="S47" s="62" t="s">
        <v>95</v>
      </c>
      <c r="T47" s="52"/>
      <c r="U47" s="46" t="s">
        <v>430</v>
      </c>
      <c r="V47" s="49" t="s">
        <v>28</v>
      </c>
      <c r="W47" s="48" t="s">
        <v>30</v>
      </c>
      <c r="X47" s="140" t="s">
        <v>29</v>
      </c>
      <c r="Y47" s="133">
        <v>0</v>
      </c>
    </row>
    <row r="48" spans="1:25" s="42" customFormat="1" ht="39.75" customHeight="1">
      <c r="A48" s="143"/>
      <c r="B48" s="119"/>
      <c r="C48" s="120"/>
      <c r="D48" s="120"/>
      <c r="E48" s="120"/>
      <c r="F48" s="121"/>
      <c r="G48" s="121"/>
      <c r="H48" s="121"/>
      <c r="I48" s="121"/>
      <c r="J48" s="121"/>
      <c r="K48" s="120"/>
      <c r="L48" s="120"/>
      <c r="M48" s="119"/>
      <c r="N48" s="121"/>
      <c r="O48" s="120"/>
      <c r="P48" s="122"/>
      <c r="Q48" s="122">
        <f>SUM(Q45:Q47)</f>
        <v>37674999.990000002</v>
      </c>
      <c r="R48" s="122"/>
      <c r="S48" s="119"/>
      <c r="T48" s="122"/>
      <c r="U48" s="119"/>
      <c r="V48" s="120"/>
      <c r="W48" s="120"/>
      <c r="X48" s="144"/>
      <c r="Y48" s="133"/>
    </row>
    <row r="49" spans="1:25" s="42" customFormat="1" ht="143.25" customHeight="1">
      <c r="A49" s="139">
        <v>34</v>
      </c>
      <c r="B49" s="62" t="s">
        <v>258</v>
      </c>
      <c r="C49" s="48" t="s">
        <v>111</v>
      </c>
      <c r="D49" s="48" t="s">
        <v>23</v>
      </c>
      <c r="E49" s="66" t="s">
        <v>101</v>
      </c>
      <c r="F49" s="47" t="s">
        <v>272</v>
      </c>
      <c r="G49" s="69" t="s">
        <v>102</v>
      </c>
      <c r="H49" s="69" t="s">
        <v>102</v>
      </c>
      <c r="I49" s="47" t="s">
        <v>102</v>
      </c>
      <c r="J49" s="47" t="s">
        <v>102</v>
      </c>
      <c r="K49" s="49" t="s">
        <v>158</v>
      </c>
      <c r="L49" s="49" t="s">
        <v>157</v>
      </c>
      <c r="M49" s="46" t="s">
        <v>308</v>
      </c>
      <c r="N49" s="55" t="s">
        <v>26</v>
      </c>
      <c r="O49" s="51">
        <v>1</v>
      </c>
      <c r="P49" s="51">
        <v>9821428.5700000003</v>
      </c>
      <c r="Q49" s="68">
        <f t="shared" ref="Q49" si="24">(O49*P49)</f>
        <v>9821428.5700000003</v>
      </c>
      <c r="R49" s="64">
        <f t="shared" ref="R49" si="25">Q49*112/100</f>
        <v>10999999.998400001</v>
      </c>
      <c r="S49" s="62" t="s">
        <v>95</v>
      </c>
      <c r="T49" s="52"/>
      <c r="U49" s="46" t="s">
        <v>430</v>
      </c>
      <c r="V49" s="49" t="s">
        <v>28</v>
      </c>
      <c r="W49" s="48" t="s">
        <v>30</v>
      </c>
      <c r="X49" s="140" t="s">
        <v>29</v>
      </c>
      <c r="Y49" s="133">
        <v>0</v>
      </c>
    </row>
    <row r="50" spans="1:25" s="42" customFormat="1" ht="225" customHeight="1">
      <c r="A50" s="139">
        <v>35</v>
      </c>
      <c r="B50" s="62" t="s">
        <v>258</v>
      </c>
      <c r="C50" s="48" t="s">
        <v>111</v>
      </c>
      <c r="D50" s="48" t="s">
        <v>23</v>
      </c>
      <c r="E50" s="66" t="s">
        <v>103</v>
      </c>
      <c r="F50" s="47" t="s">
        <v>273</v>
      </c>
      <c r="G50" s="69" t="s">
        <v>104</v>
      </c>
      <c r="H50" s="69" t="s">
        <v>104</v>
      </c>
      <c r="I50" s="47" t="s">
        <v>105</v>
      </c>
      <c r="J50" s="47" t="s">
        <v>105</v>
      </c>
      <c r="K50" s="46" t="s">
        <v>151</v>
      </c>
      <c r="L50" s="46" t="s">
        <v>152</v>
      </c>
      <c r="M50" s="46" t="s">
        <v>308</v>
      </c>
      <c r="N50" s="55" t="s">
        <v>26</v>
      </c>
      <c r="O50" s="51">
        <v>1</v>
      </c>
      <c r="P50" s="51">
        <v>8928571.4299999997</v>
      </c>
      <c r="Q50" s="68">
        <f t="shared" ref="Q50:Q53" si="26">(O50*P50)</f>
        <v>8928571.4299999997</v>
      </c>
      <c r="R50" s="64">
        <f t="shared" ref="R50:R53" si="27">Q50*112/100</f>
        <v>10000000.001599999</v>
      </c>
      <c r="S50" s="62" t="s">
        <v>95</v>
      </c>
      <c r="T50" s="52"/>
      <c r="U50" s="46" t="s">
        <v>430</v>
      </c>
      <c r="V50" s="49" t="s">
        <v>28</v>
      </c>
      <c r="W50" s="48" t="s">
        <v>30</v>
      </c>
      <c r="X50" s="140" t="s">
        <v>29</v>
      </c>
      <c r="Y50" s="133">
        <v>0</v>
      </c>
    </row>
    <row r="51" spans="1:25" s="42" customFormat="1" ht="142.5" customHeight="1">
      <c r="A51" s="139">
        <v>36</v>
      </c>
      <c r="B51" s="62" t="s">
        <v>258</v>
      </c>
      <c r="C51" s="48" t="s">
        <v>111</v>
      </c>
      <c r="D51" s="48" t="s">
        <v>23</v>
      </c>
      <c r="E51" s="66" t="s">
        <v>101</v>
      </c>
      <c r="F51" s="47" t="s">
        <v>272</v>
      </c>
      <c r="G51" s="69" t="s">
        <v>102</v>
      </c>
      <c r="H51" s="69" t="s">
        <v>102</v>
      </c>
      <c r="I51" s="47" t="s">
        <v>102</v>
      </c>
      <c r="J51" s="47" t="s">
        <v>102</v>
      </c>
      <c r="K51" s="49" t="s">
        <v>154</v>
      </c>
      <c r="L51" s="49" t="s">
        <v>153</v>
      </c>
      <c r="M51" s="46" t="s">
        <v>308</v>
      </c>
      <c r="N51" s="55" t="s">
        <v>26</v>
      </c>
      <c r="O51" s="51">
        <v>1</v>
      </c>
      <c r="P51" s="51">
        <v>150000000</v>
      </c>
      <c r="Q51" s="68">
        <f t="shared" si="26"/>
        <v>150000000</v>
      </c>
      <c r="R51" s="52">
        <f t="shared" si="27"/>
        <v>168000000</v>
      </c>
      <c r="S51" s="62" t="s">
        <v>95</v>
      </c>
      <c r="T51" s="52"/>
      <c r="U51" s="46" t="s">
        <v>430</v>
      </c>
      <c r="V51" s="49" t="s">
        <v>28</v>
      </c>
      <c r="W51" s="48" t="s">
        <v>30</v>
      </c>
      <c r="X51" s="140" t="s">
        <v>29</v>
      </c>
      <c r="Y51" s="133">
        <v>0</v>
      </c>
    </row>
    <row r="52" spans="1:25" s="42" customFormat="1" ht="94.5">
      <c r="A52" s="139">
        <v>37</v>
      </c>
      <c r="B52" s="62" t="s">
        <v>258</v>
      </c>
      <c r="C52" s="48" t="s">
        <v>111</v>
      </c>
      <c r="D52" s="48" t="s">
        <v>23</v>
      </c>
      <c r="E52" s="66" t="s">
        <v>106</v>
      </c>
      <c r="F52" s="47" t="s">
        <v>387</v>
      </c>
      <c r="G52" s="69" t="s">
        <v>107</v>
      </c>
      <c r="H52" s="69" t="s">
        <v>107</v>
      </c>
      <c r="I52" s="46" t="s">
        <v>108</v>
      </c>
      <c r="J52" s="46" t="s">
        <v>108</v>
      </c>
      <c r="K52" s="49" t="s">
        <v>156</v>
      </c>
      <c r="L52" s="49" t="s">
        <v>155</v>
      </c>
      <c r="M52" s="48" t="s">
        <v>213</v>
      </c>
      <c r="N52" s="55" t="s">
        <v>26</v>
      </c>
      <c r="O52" s="51">
        <v>1</v>
      </c>
      <c r="P52" s="62">
        <v>214285.71</v>
      </c>
      <c r="Q52" s="68">
        <f t="shared" si="26"/>
        <v>214285.71</v>
      </c>
      <c r="R52" s="64">
        <f t="shared" si="27"/>
        <v>239999.9952</v>
      </c>
      <c r="S52" s="62" t="s">
        <v>95</v>
      </c>
      <c r="T52" s="52"/>
      <c r="U52" s="46" t="s">
        <v>430</v>
      </c>
      <c r="V52" s="49" t="s">
        <v>28</v>
      </c>
      <c r="W52" s="48" t="s">
        <v>30</v>
      </c>
      <c r="X52" s="140" t="s">
        <v>29</v>
      </c>
      <c r="Y52" s="133">
        <v>0</v>
      </c>
    </row>
    <row r="53" spans="1:25" s="42" customFormat="1" ht="126">
      <c r="A53" s="139">
        <v>38</v>
      </c>
      <c r="B53" s="62" t="s">
        <v>258</v>
      </c>
      <c r="C53" s="48" t="s">
        <v>111</v>
      </c>
      <c r="D53" s="48" t="s">
        <v>23</v>
      </c>
      <c r="E53" s="66" t="s">
        <v>149</v>
      </c>
      <c r="F53" s="47" t="s">
        <v>385</v>
      </c>
      <c r="G53" s="72" t="s">
        <v>150</v>
      </c>
      <c r="H53" s="72" t="s">
        <v>150</v>
      </c>
      <c r="I53" s="47" t="s">
        <v>386</v>
      </c>
      <c r="J53" s="47" t="s">
        <v>386</v>
      </c>
      <c r="K53" s="46" t="s">
        <v>150</v>
      </c>
      <c r="L53" s="46" t="s">
        <v>150</v>
      </c>
      <c r="M53" s="46" t="s">
        <v>160</v>
      </c>
      <c r="N53" s="55" t="s">
        <v>26</v>
      </c>
      <c r="O53" s="51">
        <v>1</v>
      </c>
      <c r="P53" s="124">
        <v>11400</v>
      </c>
      <c r="Q53" s="68">
        <f t="shared" si="26"/>
        <v>11400</v>
      </c>
      <c r="R53" s="64">
        <f t="shared" si="27"/>
        <v>12768</v>
      </c>
      <c r="S53" s="62" t="s">
        <v>95</v>
      </c>
      <c r="T53" s="62"/>
      <c r="U53" s="46" t="s">
        <v>430</v>
      </c>
      <c r="V53" s="49" t="s">
        <v>28</v>
      </c>
      <c r="W53" s="48" t="s">
        <v>30</v>
      </c>
      <c r="X53" s="140" t="s">
        <v>29</v>
      </c>
      <c r="Y53" s="133">
        <v>0</v>
      </c>
    </row>
    <row r="54" spans="1:25" s="42" customFormat="1" ht="105.75" customHeight="1">
      <c r="A54" s="139">
        <v>39</v>
      </c>
      <c r="B54" s="62" t="s">
        <v>252</v>
      </c>
      <c r="C54" s="48" t="s">
        <v>112</v>
      </c>
      <c r="D54" s="48" t="s">
        <v>23</v>
      </c>
      <c r="E54" s="46" t="s">
        <v>135</v>
      </c>
      <c r="F54" s="47" t="s">
        <v>384</v>
      </c>
      <c r="G54" s="72" t="s">
        <v>284</v>
      </c>
      <c r="H54" s="72" t="s">
        <v>284</v>
      </c>
      <c r="I54" s="46" t="s">
        <v>136</v>
      </c>
      <c r="J54" s="46" t="s">
        <v>136</v>
      </c>
      <c r="K54" s="67" t="s">
        <v>250</v>
      </c>
      <c r="L54" s="67" t="s">
        <v>260</v>
      </c>
      <c r="M54" s="46" t="s">
        <v>188</v>
      </c>
      <c r="N54" s="62" t="s">
        <v>23</v>
      </c>
      <c r="O54" s="52">
        <v>1</v>
      </c>
      <c r="P54" s="52">
        <v>34641964.289999999</v>
      </c>
      <c r="Q54" s="68">
        <f>(O54*P54)</f>
        <v>34641964.289999999</v>
      </c>
      <c r="R54" s="64">
        <f>Q54*112/100</f>
        <v>38799000.004799999</v>
      </c>
      <c r="S54" s="62" t="s">
        <v>95</v>
      </c>
      <c r="T54" s="52"/>
      <c r="U54" s="46" t="s">
        <v>430</v>
      </c>
      <c r="V54" s="49" t="s">
        <v>28</v>
      </c>
      <c r="W54" s="48" t="s">
        <v>30</v>
      </c>
      <c r="X54" s="140" t="s">
        <v>29</v>
      </c>
      <c r="Y54" s="136"/>
    </row>
    <row r="55" spans="1:25" s="42" customFormat="1" ht="105.75" customHeight="1">
      <c r="A55" s="139">
        <v>40</v>
      </c>
      <c r="B55" s="62" t="s">
        <v>252</v>
      </c>
      <c r="C55" s="48" t="s">
        <v>112</v>
      </c>
      <c r="D55" s="48" t="s">
        <v>23</v>
      </c>
      <c r="E55" s="46" t="s">
        <v>135</v>
      </c>
      <c r="F55" s="47" t="s">
        <v>384</v>
      </c>
      <c r="G55" s="72" t="s">
        <v>284</v>
      </c>
      <c r="H55" s="72" t="s">
        <v>284</v>
      </c>
      <c r="I55" s="46" t="s">
        <v>136</v>
      </c>
      <c r="J55" s="46" t="s">
        <v>136</v>
      </c>
      <c r="K55" s="67" t="s">
        <v>250</v>
      </c>
      <c r="L55" s="67" t="s">
        <v>260</v>
      </c>
      <c r="M55" s="46" t="s">
        <v>187</v>
      </c>
      <c r="N55" s="62" t="s">
        <v>23</v>
      </c>
      <c r="O55" s="52">
        <v>1</v>
      </c>
      <c r="P55" s="52">
        <v>5714285.71</v>
      </c>
      <c r="Q55" s="68">
        <f>(O55*P55)</f>
        <v>5714285.71</v>
      </c>
      <c r="R55" s="64">
        <f>Q55*112/100</f>
        <v>6399999.9951999998</v>
      </c>
      <c r="S55" s="62" t="s">
        <v>95</v>
      </c>
      <c r="T55" s="52"/>
      <c r="U55" s="46" t="s">
        <v>449</v>
      </c>
      <c r="V55" s="49" t="s">
        <v>28</v>
      </c>
      <c r="W55" s="48" t="s">
        <v>30</v>
      </c>
      <c r="X55" s="140" t="s">
        <v>29</v>
      </c>
      <c r="Y55" s="136"/>
    </row>
    <row r="56" spans="1:25" s="42" customFormat="1" ht="159" customHeight="1">
      <c r="A56" s="139">
        <v>41</v>
      </c>
      <c r="B56" s="62" t="s">
        <v>252</v>
      </c>
      <c r="C56" s="48" t="s">
        <v>112</v>
      </c>
      <c r="D56" s="48" t="s">
        <v>23</v>
      </c>
      <c r="E56" s="46" t="s">
        <v>135</v>
      </c>
      <c r="F56" s="47" t="s">
        <v>383</v>
      </c>
      <c r="G56" s="72" t="s">
        <v>281</v>
      </c>
      <c r="H56" s="72" t="s">
        <v>281</v>
      </c>
      <c r="I56" s="46" t="s">
        <v>136</v>
      </c>
      <c r="J56" s="46" t="s">
        <v>136</v>
      </c>
      <c r="K56" s="46" t="s">
        <v>245</v>
      </c>
      <c r="L56" s="46" t="s">
        <v>244</v>
      </c>
      <c r="M56" s="46" t="s">
        <v>188</v>
      </c>
      <c r="N56" s="62" t="s">
        <v>23</v>
      </c>
      <c r="O56" s="52">
        <v>1</v>
      </c>
      <c r="P56" s="52">
        <v>368750</v>
      </c>
      <c r="Q56" s="68">
        <f t="shared" ref="Q56" si="28">(O56*P56)</f>
        <v>368750</v>
      </c>
      <c r="R56" s="64">
        <f t="shared" ref="R56" si="29">Q56*112/100</f>
        <v>413000</v>
      </c>
      <c r="S56" s="62" t="s">
        <v>95</v>
      </c>
      <c r="T56" s="52"/>
      <c r="U56" s="46" t="s">
        <v>430</v>
      </c>
      <c r="V56" s="49" t="s">
        <v>28</v>
      </c>
      <c r="W56" s="48" t="s">
        <v>30</v>
      </c>
      <c r="X56" s="140" t="s">
        <v>29</v>
      </c>
      <c r="Y56" s="133">
        <v>0</v>
      </c>
    </row>
    <row r="57" spans="1:25" s="42" customFormat="1" ht="159" customHeight="1">
      <c r="A57" s="139">
        <v>42</v>
      </c>
      <c r="B57" s="62" t="s">
        <v>252</v>
      </c>
      <c r="C57" s="48" t="s">
        <v>112</v>
      </c>
      <c r="D57" s="48" t="s">
        <v>23</v>
      </c>
      <c r="E57" s="46" t="s">
        <v>135</v>
      </c>
      <c r="F57" s="47" t="s">
        <v>383</v>
      </c>
      <c r="G57" s="72" t="s">
        <v>281</v>
      </c>
      <c r="H57" s="72" t="s">
        <v>281</v>
      </c>
      <c r="I57" s="46" t="s">
        <v>136</v>
      </c>
      <c r="J57" s="46" t="s">
        <v>136</v>
      </c>
      <c r="K57" s="46" t="s">
        <v>245</v>
      </c>
      <c r="L57" s="46" t="s">
        <v>244</v>
      </c>
      <c r="M57" s="46" t="s">
        <v>187</v>
      </c>
      <c r="N57" s="62" t="s">
        <v>23</v>
      </c>
      <c r="O57" s="52">
        <v>1</v>
      </c>
      <c r="P57" s="52">
        <v>73214.289999999994</v>
      </c>
      <c r="Q57" s="68">
        <f t="shared" ref="Q57" si="30">(O57*P57)</f>
        <v>73214.289999999994</v>
      </c>
      <c r="R57" s="64">
        <f t="shared" ref="R57" si="31">Q57*112/100</f>
        <v>82000.004799999995</v>
      </c>
      <c r="S57" s="62" t="s">
        <v>95</v>
      </c>
      <c r="T57" s="52"/>
      <c r="U57" s="46" t="s">
        <v>429</v>
      </c>
      <c r="V57" s="49" t="s">
        <v>28</v>
      </c>
      <c r="W57" s="48" t="s">
        <v>30</v>
      </c>
      <c r="X57" s="140" t="s">
        <v>29</v>
      </c>
      <c r="Y57" s="133">
        <v>0</v>
      </c>
    </row>
    <row r="58" spans="1:25" s="42" customFormat="1" ht="97.5" customHeight="1">
      <c r="A58" s="139">
        <v>43</v>
      </c>
      <c r="B58" s="62" t="s">
        <v>252</v>
      </c>
      <c r="C58" s="48" t="s">
        <v>112</v>
      </c>
      <c r="D58" s="48" t="s">
        <v>23</v>
      </c>
      <c r="E58" s="66"/>
      <c r="F58" s="47" t="s">
        <v>381</v>
      </c>
      <c r="G58" s="72" t="s">
        <v>382</v>
      </c>
      <c r="H58" s="72" t="s">
        <v>382</v>
      </c>
      <c r="I58" s="46" t="s">
        <v>382</v>
      </c>
      <c r="J58" s="46" t="s">
        <v>382</v>
      </c>
      <c r="K58" s="46" t="s">
        <v>311</v>
      </c>
      <c r="L58" s="46" t="s">
        <v>310</v>
      </c>
      <c r="M58" s="46" t="s">
        <v>207</v>
      </c>
      <c r="N58" s="62" t="s">
        <v>23</v>
      </c>
      <c r="O58" s="52">
        <v>1</v>
      </c>
      <c r="P58" s="52">
        <v>56250</v>
      </c>
      <c r="Q58" s="68">
        <f t="shared" ref="Q58:Q59" si="32">(O58*P58)</f>
        <v>56250</v>
      </c>
      <c r="R58" s="64">
        <f t="shared" ref="R58:R59" si="33">Q58*112/100</f>
        <v>63000</v>
      </c>
      <c r="S58" s="62" t="s">
        <v>95</v>
      </c>
      <c r="T58" s="52"/>
      <c r="U58" s="46" t="s">
        <v>430</v>
      </c>
      <c r="V58" s="49" t="s">
        <v>28</v>
      </c>
      <c r="W58" s="48" t="s">
        <v>30</v>
      </c>
      <c r="X58" s="140" t="s">
        <v>29</v>
      </c>
      <c r="Y58" s="133"/>
    </row>
    <row r="59" spans="1:25" s="42" customFormat="1" ht="105.75" customHeight="1">
      <c r="A59" s="139">
        <v>44</v>
      </c>
      <c r="B59" s="62" t="s">
        <v>252</v>
      </c>
      <c r="C59" s="48" t="s">
        <v>112</v>
      </c>
      <c r="D59" s="48" t="s">
        <v>23</v>
      </c>
      <c r="E59" s="46" t="s">
        <v>135</v>
      </c>
      <c r="F59" s="47" t="s">
        <v>380</v>
      </c>
      <c r="G59" s="72" t="s">
        <v>283</v>
      </c>
      <c r="H59" s="72" t="s">
        <v>283</v>
      </c>
      <c r="I59" s="46" t="s">
        <v>136</v>
      </c>
      <c r="J59" s="46" t="s">
        <v>136</v>
      </c>
      <c r="K59" s="67" t="s">
        <v>248</v>
      </c>
      <c r="L59" s="67" t="s">
        <v>261</v>
      </c>
      <c r="M59" s="46" t="s">
        <v>188</v>
      </c>
      <c r="N59" s="62" t="s">
        <v>23</v>
      </c>
      <c r="O59" s="52">
        <v>1</v>
      </c>
      <c r="P59" s="52">
        <v>9677678.5700000003</v>
      </c>
      <c r="Q59" s="68">
        <f t="shared" si="32"/>
        <v>9677678.5700000003</v>
      </c>
      <c r="R59" s="64">
        <f t="shared" si="33"/>
        <v>10838999.998400001</v>
      </c>
      <c r="S59" s="62" t="s">
        <v>95</v>
      </c>
      <c r="T59" s="52"/>
      <c r="U59" s="46" t="s">
        <v>430</v>
      </c>
      <c r="V59" s="49" t="s">
        <v>28</v>
      </c>
      <c r="W59" s="48" t="s">
        <v>30</v>
      </c>
      <c r="X59" s="140" t="s">
        <v>29</v>
      </c>
      <c r="Y59" s="136"/>
    </row>
    <row r="60" spans="1:25" s="42" customFormat="1" ht="105.75" customHeight="1">
      <c r="A60" s="139">
        <v>45</v>
      </c>
      <c r="B60" s="62" t="s">
        <v>252</v>
      </c>
      <c r="C60" s="48" t="s">
        <v>112</v>
      </c>
      <c r="D60" s="48" t="s">
        <v>23</v>
      </c>
      <c r="E60" s="46" t="s">
        <v>135</v>
      </c>
      <c r="F60" s="47" t="s">
        <v>380</v>
      </c>
      <c r="G60" s="72" t="s">
        <v>283</v>
      </c>
      <c r="H60" s="72" t="s">
        <v>283</v>
      </c>
      <c r="I60" s="46" t="s">
        <v>136</v>
      </c>
      <c r="J60" s="46" t="s">
        <v>136</v>
      </c>
      <c r="K60" s="67" t="s">
        <v>248</v>
      </c>
      <c r="L60" s="67" t="s">
        <v>261</v>
      </c>
      <c r="M60" s="46" t="s">
        <v>187</v>
      </c>
      <c r="N60" s="62" t="s">
        <v>23</v>
      </c>
      <c r="O60" s="52">
        <v>1</v>
      </c>
      <c r="P60" s="52">
        <v>1732142.86</v>
      </c>
      <c r="Q60" s="68">
        <f t="shared" ref="Q60" si="34">(O60*P60)</f>
        <v>1732142.86</v>
      </c>
      <c r="R60" s="64">
        <f t="shared" ref="R60" si="35">Q60*112/100</f>
        <v>1940000.0032000002</v>
      </c>
      <c r="S60" s="62" t="s">
        <v>95</v>
      </c>
      <c r="T60" s="52"/>
      <c r="U60" s="46" t="s">
        <v>429</v>
      </c>
      <c r="V60" s="49" t="s">
        <v>28</v>
      </c>
      <c r="W60" s="48" t="s">
        <v>30</v>
      </c>
      <c r="X60" s="140" t="s">
        <v>29</v>
      </c>
      <c r="Y60" s="136"/>
    </row>
    <row r="61" spans="1:25" s="42" customFormat="1" ht="119.25" customHeight="1">
      <c r="A61" s="139">
        <v>46</v>
      </c>
      <c r="B61" s="62" t="s">
        <v>252</v>
      </c>
      <c r="C61" s="48" t="s">
        <v>112</v>
      </c>
      <c r="D61" s="48" t="s">
        <v>23</v>
      </c>
      <c r="E61" s="46" t="s">
        <v>135</v>
      </c>
      <c r="F61" s="47" t="s">
        <v>379</v>
      </c>
      <c r="G61" s="72" t="s">
        <v>282</v>
      </c>
      <c r="H61" s="72" t="s">
        <v>282</v>
      </c>
      <c r="I61" s="46" t="s">
        <v>136</v>
      </c>
      <c r="J61" s="46" t="s">
        <v>136</v>
      </c>
      <c r="K61" s="46" t="s">
        <v>247</v>
      </c>
      <c r="L61" s="46" t="s">
        <v>246</v>
      </c>
      <c r="M61" s="46" t="s">
        <v>188</v>
      </c>
      <c r="N61" s="62" t="s">
        <v>23</v>
      </c>
      <c r="O61" s="52">
        <v>1</v>
      </c>
      <c r="P61" s="52">
        <v>41304464.280000001</v>
      </c>
      <c r="Q61" s="68">
        <f t="shared" ref="Q61" si="36">(O61*P61)</f>
        <v>41304464.280000001</v>
      </c>
      <c r="R61" s="64">
        <f t="shared" ref="R61" si="37">Q61*112/100</f>
        <v>46260999.993600003</v>
      </c>
      <c r="S61" s="62" t="s">
        <v>95</v>
      </c>
      <c r="T61" s="52"/>
      <c r="U61" s="46" t="s">
        <v>430</v>
      </c>
      <c r="V61" s="49" t="s">
        <v>28</v>
      </c>
      <c r="W61" s="48" t="s">
        <v>30</v>
      </c>
      <c r="X61" s="140" t="s">
        <v>29</v>
      </c>
      <c r="Y61" s="133">
        <v>0</v>
      </c>
    </row>
    <row r="62" spans="1:25" s="42" customFormat="1" ht="119.25" customHeight="1">
      <c r="A62" s="139">
        <v>47</v>
      </c>
      <c r="B62" s="62" t="s">
        <v>252</v>
      </c>
      <c r="C62" s="48" t="s">
        <v>112</v>
      </c>
      <c r="D62" s="48" t="s">
        <v>23</v>
      </c>
      <c r="E62" s="46" t="s">
        <v>135</v>
      </c>
      <c r="F62" s="47" t="s">
        <v>379</v>
      </c>
      <c r="G62" s="72" t="s">
        <v>282</v>
      </c>
      <c r="H62" s="72" t="s">
        <v>282</v>
      </c>
      <c r="I62" s="46" t="s">
        <v>136</v>
      </c>
      <c r="J62" s="46" t="s">
        <v>136</v>
      </c>
      <c r="K62" s="46" t="s">
        <v>247</v>
      </c>
      <c r="L62" s="46" t="s">
        <v>246</v>
      </c>
      <c r="M62" s="46" t="s">
        <v>187</v>
      </c>
      <c r="N62" s="62" t="s">
        <v>23</v>
      </c>
      <c r="O62" s="52">
        <v>1</v>
      </c>
      <c r="P62" s="52">
        <v>10714285.710000001</v>
      </c>
      <c r="Q62" s="68">
        <f t="shared" ref="Q62" si="38">(O62*P62)</f>
        <v>10714285.710000001</v>
      </c>
      <c r="R62" s="64">
        <f t="shared" ref="R62:R63" si="39">Q62*112/100</f>
        <v>11999999.995200001</v>
      </c>
      <c r="S62" s="62" t="s">
        <v>95</v>
      </c>
      <c r="T62" s="52"/>
      <c r="U62" s="46" t="s">
        <v>429</v>
      </c>
      <c r="V62" s="49" t="s">
        <v>28</v>
      </c>
      <c r="W62" s="48" t="s">
        <v>30</v>
      </c>
      <c r="X62" s="140" t="s">
        <v>29</v>
      </c>
      <c r="Y62" s="133">
        <v>0</v>
      </c>
    </row>
    <row r="63" spans="1:25" s="42" customFormat="1" ht="39" customHeight="1">
      <c r="A63" s="141"/>
      <c r="B63" s="99"/>
      <c r="C63" s="100"/>
      <c r="D63" s="100"/>
      <c r="E63" s="118"/>
      <c r="F63" s="111"/>
      <c r="G63" s="110"/>
      <c r="H63" s="110"/>
      <c r="I63" s="111"/>
      <c r="J63" s="111"/>
      <c r="K63" s="110"/>
      <c r="L63" s="110"/>
      <c r="M63" s="110"/>
      <c r="N63" s="99"/>
      <c r="O63" s="114"/>
      <c r="P63" s="114"/>
      <c r="Q63" s="115">
        <f>SUM(Q49:Q62)</f>
        <v>273258721.42000002</v>
      </c>
      <c r="R63" s="117">
        <f t="shared" si="39"/>
        <v>306049767.99040002</v>
      </c>
      <c r="S63" s="99"/>
      <c r="T63" s="114"/>
      <c r="U63" s="110"/>
      <c r="V63" s="105"/>
      <c r="W63" s="100"/>
      <c r="X63" s="142"/>
      <c r="Y63" s="133"/>
    </row>
    <row r="64" spans="1:25" s="42" customFormat="1" ht="76.5" customHeight="1">
      <c r="A64" s="139">
        <v>48</v>
      </c>
      <c r="B64" s="62" t="s">
        <v>259</v>
      </c>
      <c r="C64" s="48" t="s">
        <v>111</v>
      </c>
      <c r="D64" s="48" t="s">
        <v>23</v>
      </c>
      <c r="E64" s="65" t="s">
        <v>137</v>
      </c>
      <c r="F64" s="47" t="s">
        <v>378</v>
      </c>
      <c r="G64" s="71" t="s">
        <v>138</v>
      </c>
      <c r="H64" s="71" t="s">
        <v>138</v>
      </c>
      <c r="I64" s="65" t="s">
        <v>139</v>
      </c>
      <c r="J64" s="65" t="s">
        <v>139</v>
      </c>
      <c r="K64" s="49" t="s">
        <v>169</v>
      </c>
      <c r="L64" s="49" t="s">
        <v>168</v>
      </c>
      <c r="M64" s="48" t="s">
        <v>188</v>
      </c>
      <c r="N64" s="55" t="s">
        <v>26</v>
      </c>
      <c r="O64" s="51">
        <v>1</v>
      </c>
      <c r="P64" s="64">
        <v>5000000</v>
      </c>
      <c r="Q64" s="68">
        <f t="shared" ref="Q64" si="40">(O64*P64)</f>
        <v>5000000</v>
      </c>
      <c r="R64" s="64">
        <f t="shared" ref="R64" si="41">Q64*112/100</f>
        <v>5600000</v>
      </c>
      <c r="S64" s="62" t="s">
        <v>95</v>
      </c>
      <c r="T64" s="52"/>
      <c r="U64" s="46" t="s">
        <v>430</v>
      </c>
      <c r="V64" s="49" t="s">
        <v>28</v>
      </c>
      <c r="W64" s="48" t="s">
        <v>30</v>
      </c>
      <c r="X64" s="140" t="s">
        <v>29</v>
      </c>
      <c r="Y64" s="133">
        <v>0</v>
      </c>
    </row>
    <row r="65" spans="1:25" s="42" customFormat="1" ht="76.5" customHeight="1">
      <c r="A65" s="139">
        <v>49</v>
      </c>
      <c r="B65" s="62" t="s">
        <v>259</v>
      </c>
      <c r="C65" s="48" t="s">
        <v>111</v>
      </c>
      <c r="D65" s="48" t="s">
        <v>23</v>
      </c>
      <c r="E65" s="65" t="s">
        <v>137</v>
      </c>
      <c r="F65" s="47" t="s">
        <v>378</v>
      </c>
      <c r="G65" s="71" t="s">
        <v>138</v>
      </c>
      <c r="H65" s="71" t="s">
        <v>138</v>
      </c>
      <c r="I65" s="65" t="s">
        <v>139</v>
      </c>
      <c r="J65" s="65" t="s">
        <v>139</v>
      </c>
      <c r="K65" s="49" t="s">
        <v>169</v>
      </c>
      <c r="L65" s="49" t="s">
        <v>168</v>
      </c>
      <c r="M65" s="46" t="s">
        <v>187</v>
      </c>
      <c r="N65" s="55" t="s">
        <v>26</v>
      </c>
      <c r="O65" s="51">
        <v>1</v>
      </c>
      <c r="P65" s="64">
        <v>1071428.57</v>
      </c>
      <c r="Q65" s="68">
        <f t="shared" ref="Q65" si="42">(O65*P65)</f>
        <v>1071428.57</v>
      </c>
      <c r="R65" s="64">
        <f t="shared" ref="R65" si="43">Q65*112/100</f>
        <v>1199999.9983999999</v>
      </c>
      <c r="S65" s="62" t="s">
        <v>95</v>
      </c>
      <c r="T65" s="52"/>
      <c r="U65" s="46" t="s">
        <v>449</v>
      </c>
      <c r="V65" s="49" t="s">
        <v>28</v>
      </c>
      <c r="W65" s="48" t="s">
        <v>30</v>
      </c>
      <c r="X65" s="140" t="s">
        <v>29</v>
      </c>
      <c r="Y65" s="133">
        <v>0</v>
      </c>
    </row>
    <row r="66" spans="1:25" s="42" customFormat="1" ht="81.75" customHeight="1">
      <c r="A66" s="139">
        <v>50</v>
      </c>
      <c r="B66" s="62" t="s">
        <v>259</v>
      </c>
      <c r="C66" s="48" t="s">
        <v>112</v>
      </c>
      <c r="D66" s="48" t="s">
        <v>23</v>
      </c>
      <c r="E66" s="65" t="s">
        <v>137</v>
      </c>
      <c r="F66" s="47" t="s">
        <v>378</v>
      </c>
      <c r="G66" s="71" t="s">
        <v>138</v>
      </c>
      <c r="H66" s="71" t="s">
        <v>138</v>
      </c>
      <c r="I66" s="65" t="s">
        <v>139</v>
      </c>
      <c r="J66" s="65" t="s">
        <v>139</v>
      </c>
      <c r="K66" s="49" t="s">
        <v>169</v>
      </c>
      <c r="L66" s="49" t="s">
        <v>168</v>
      </c>
      <c r="M66" s="48" t="s">
        <v>188</v>
      </c>
      <c r="N66" s="55" t="s">
        <v>26</v>
      </c>
      <c r="O66" s="51">
        <v>1</v>
      </c>
      <c r="P66" s="64">
        <v>67900000</v>
      </c>
      <c r="Q66" s="68">
        <f t="shared" ref="Q66:Q68" si="44">(O66*P66)</f>
        <v>67900000</v>
      </c>
      <c r="R66" s="64">
        <f t="shared" ref="R66:R68" si="45">Q66*112/100</f>
        <v>76048000</v>
      </c>
      <c r="S66" s="62" t="s">
        <v>95</v>
      </c>
      <c r="T66" s="52"/>
      <c r="U66" s="46" t="s">
        <v>430</v>
      </c>
      <c r="V66" s="49" t="s">
        <v>28</v>
      </c>
      <c r="W66" s="48" t="s">
        <v>30</v>
      </c>
      <c r="X66" s="140" t="s">
        <v>29</v>
      </c>
      <c r="Y66" s="133">
        <v>0</v>
      </c>
    </row>
    <row r="67" spans="1:25" s="42" customFormat="1" ht="76.5" customHeight="1">
      <c r="A67" s="139">
        <v>51</v>
      </c>
      <c r="B67" s="62" t="s">
        <v>259</v>
      </c>
      <c r="C67" s="48" t="s">
        <v>111</v>
      </c>
      <c r="D67" s="48" t="s">
        <v>23</v>
      </c>
      <c r="E67" s="65" t="s">
        <v>137</v>
      </c>
      <c r="F67" s="47" t="s">
        <v>378</v>
      </c>
      <c r="G67" s="71" t="s">
        <v>138</v>
      </c>
      <c r="H67" s="71" t="s">
        <v>138</v>
      </c>
      <c r="I67" s="65" t="s">
        <v>139</v>
      </c>
      <c r="J67" s="65" t="s">
        <v>139</v>
      </c>
      <c r="K67" s="49" t="s">
        <v>169</v>
      </c>
      <c r="L67" s="49" t="s">
        <v>168</v>
      </c>
      <c r="M67" s="46" t="s">
        <v>187</v>
      </c>
      <c r="N67" s="55" t="s">
        <v>26</v>
      </c>
      <c r="O67" s="51">
        <v>1</v>
      </c>
      <c r="P67" s="64">
        <v>13358482.140000001</v>
      </c>
      <c r="Q67" s="68">
        <f t="shared" si="44"/>
        <v>13358482.140000001</v>
      </c>
      <c r="R67" s="64">
        <f t="shared" si="45"/>
        <v>14961499.9968</v>
      </c>
      <c r="S67" s="62" t="s">
        <v>95</v>
      </c>
      <c r="T67" s="52"/>
      <c r="U67" s="46" t="s">
        <v>449</v>
      </c>
      <c r="V67" s="49" t="s">
        <v>28</v>
      </c>
      <c r="W67" s="48" t="s">
        <v>30</v>
      </c>
      <c r="X67" s="140" t="s">
        <v>29</v>
      </c>
      <c r="Y67" s="133">
        <v>0</v>
      </c>
    </row>
    <row r="68" spans="1:25" s="42" customFormat="1" ht="85.5" customHeight="1">
      <c r="A68" s="139">
        <v>52</v>
      </c>
      <c r="B68" s="62" t="s">
        <v>259</v>
      </c>
      <c r="C68" s="48" t="s">
        <v>112</v>
      </c>
      <c r="D68" s="48" t="s">
        <v>23</v>
      </c>
      <c r="E68" s="65" t="s">
        <v>137</v>
      </c>
      <c r="F68" s="47" t="s">
        <v>378</v>
      </c>
      <c r="G68" s="71" t="s">
        <v>138</v>
      </c>
      <c r="H68" s="71" t="s">
        <v>138</v>
      </c>
      <c r="I68" s="65" t="s">
        <v>139</v>
      </c>
      <c r="J68" s="65" t="s">
        <v>139</v>
      </c>
      <c r="K68" s="49" t="s">
        <v>169</v>
      </c>
      <c r="L68" s="49" t="s">
        <v>168</v>
      </c>
      <c r="M68" s="48" t="s">
        <v>188</v>
      </c>
      <c r="N68" s="55" t="s">
        <v>26</v>
      </c>
      <c r="O68" s="51">
        <v>1</v>
      </c>
      <c r="P68" s="64">
        <v>17623200.890000001</v>
      </c>
      <c r="Q68" s="68">
        <f t="shared" si="44"/>
        <v>17623200.890000001</v>
      </c>
      <c r="R68" s="64">
        <f t="shared" si="45"/>
        <v>19737984.996800002</v>
      </c>
      <c r="S68" s="62" t="s">
        <v>95</v>
      </c>
      <c r="T68" s="52"/>
      <c r="U68" s="46" t="s">
        <v>430</v>
      </c>
      <c r="V68" s="49" t="s">
        <v>28</v>
      </c>
      <c r="W68" s="48" t="s">
        <v>30</v>
      </c>
      <c r="X68" s="140" t="s">
        <v>29</v>
      </c>
      <c r="Y68" s="133">
        <v>0</v>
      </c>
    </row>
    <row r="69" spans="1:25" s="42" customFormat="1" ht="76.5" customHeight="1">
      <c r="A69" s="139">
        <v>53</v>
      </c>
      <c r="B69" s="62" t="s">
        <v>259</v>
      </c>
      <c r="C69" s="48" t="s">
        <v>111</v>
      </c>
      <c r="D69" s="48" t="s">
        <v>23</v>
      </c>
      <c r="E69" s="65" t="s">
        <v>137</v>
      </c>
      <c r="F69" s="47" t="s">
        <v>378</v>
      </c>
      <c r="G69" s="71" t="s">
        <v>138</v>
      </c>
      <c r="H69" s="71" t="s">
        <v>138</v>
      </c>
      <c r="I69" s="65" t="s">
        <v>139</v>
      </c>
      <c r="J69" s="65" t="s">
        <v>139</v>
      </c>
      <c r="K69" s="49" t="s">
        <v>169</v>
      </c>
      <c r="L69" s="49" t="s">
        <v>168</v>
      </c>
      <c r="M69" s="46" t="s">
        <v>187</v>
      </c>
      <c r="N69" s="55" t="s">
        <v>26</v>
      </c>
      <c r="O69" s="51">
        <v>1</v>
      </c>
      <c r="P69" s="64">
        <v>3495535.71</v>
      </c>
      <c r="Q69" s="68">
        <f t="shared" ref="Q69" si="46">(O69*P69)</f>
        <v>3495535.71</v>
      </c>
      <c r="R69" s="64">
        <f t="shared" ref="R69:R70" si="47">Q69*112/100</f>
        <v>3914999.9951999998</v>
      </c>
      <c r="S69" s="62" t="s">
        <v>95</v>
      </c>
      <c r="T69" s="52"/>
      <c r="U69" s="46" t="s">
        <v>449</v>
      </c>
      <c r="V69" s="49" t="s">
        <v>28</v>
      </c>
      <c r="W69" s="48" t="s">
        <v>30</v>
      </c>
      <c r="X69" s="140" t="s">
        <v>29</v>
      </c>
      <c r="Y69" s="133">
        <v>0</v>
      </c>
    </row>
    <row r="70" spans="1:25" s="42" customFormat="1" ht="35.25" customHeight="1">
      <c r="A70" s="141"/>
      <c r="B70" s="99"/>
      <c r="C70" s="100"/>
      <c r="D70" s="100"/>
      <c r="E70" s="116"/>
      <c r="F70" s="111"/>
      <c r="G70" s="116"/>
      <c r="H70" s="116"/>
      <c r="I70" s="116"/>
      <c r="J70" s="116"/>
      <c r="K70" s="105"/>
      <c r="L70" s="105"/>
      <c r="M70" s="100"/>
      <c r="N70" s="112"/>
      <c r="O70" s="113"/>
      <c r="P70" s="117"/>
      <c r="Q70" s="115">
        <f>SUM(Q64:Q69)</f>
        <v>108448647.30999999</v>
      </c>
      <c r="R70" s="117">
        <f t="shared" si="47"/>
        <v>121462484.98719999</v>
      </c>
      <c r="S70" s="99"/>
      <c r="T70" s="114"/>
      <c r="U70" s="110"/>
      <c r="V70" s="105"/>
      <c r="W70" s="100"/>
      <c r="X70" s="142"/>
      <c r="Y70" s="133"/>
    </row>
    <row r="71" spans="1:25" s="42" customFormat="1" ht="157.5">
      <c r="A71" s="139">
        <v>54</v>
      </c>
      <c r="B71" s="62" t="s">
        <v>253</v>
      </c>
      <c r="C71" s="48" t="s">
        <v>112</v>
      </c>
      <c r="D71" s="48" t="s">
        <v>23</v>
      </c>
      <c r="E71" s="66" t="s">
        <v>109</v>
      </c>
      <c r="F71" s="47" t="s">
        <v>377</v>
      </c>
      <c r="G71" s="69" t="s">
        <v>312</v>
      </c>
      <c r="H71" s="69" t="s">
        <v>312</v>
      </c>
      <c r="I71" s="47" t="s">
        <v>312</v>
      </c>
      <c r="J71" s="47" t="s">
        <v>312</v>
      </c>
      <c r="K71" s="76" t="s">
        <v>196</v>
      </c>
      <c r="L71" s="76" t="s">
        <v>195</v>
      </c>
      <c r="M71" s="48" t="s">
        <v>213</v>
      </c>
      <c r="N71" s="55" t="s">
        <v>26</v>
      </c>
      <c r="O71" s="51">
        <v>1</v>
      </c>
      <c r="P71" s="52">
        <v>312500</v>
      </c>
      <c r="Q71" s="68">
        <f t="shared" ref="Q71" si="48">(O71*P71)</f>
        <v>312500</v>
      </c>
      <c r="R71" s="64">
        <f t="shared" ref="R71" si="49">Q71*112/100</f>
        <v>350000</v>
      </c>
      <c r="S71" s="62" t="s">
        <v>95</v>
      </c>
      <c r="T71" s="52"/>
      <c r="U71" s="48" t="s">
        <v>34</v>
      </c>
      <c r="V71" s="49" t="s">
        <v>28</v>
      </c>
      <c r="W71" s="48" t="s">
        <v>30</v>
      </c>
      <c r="X71" s="140" t="s">
        <v>29</v>
      </c>
      <c r="Y71" s="133">
        <v>0</v>
      </c>
    </row>
    <row r="72" spans="1:25" s="42" customFormat="1" ht="157.5">
      <c r="A72" s="139">
        <v>55</v>
      </c>
      <c r="B72" s="62" t="s">
        <v>253</v>
      </c>
      <c r="C72" s="48" t="s">
        <v>112</v>
      </c>
      <c r="D72" s="48" t="s">
        <v>23</v>
      </c>
      <c r="E72" s="66" t="s">
        <v>109</v>
      </c>
      <c r="F72" s="47" t="s">
        <v>377</v>
      </c>
      <c r="G72" s="69" t="s">
        <v>312</v>
      </c>
      <c r="H72" s="69" t="s">
        <v>312</v>
      </c>
      <c r="I72" s="47" t="s">
        <v>312</v>
      </c>
      <c r="J72" s="47" t="s">
        <v>312</v>
      </c>
      <c r="K72" s="46" t="s">
        <v>194</v>
      </c>
      <c r="L72" s="46" t="s">
        <v>193</v>
      </c>
      <c r="M72" s="48" t="s">
        <v>213</v>
      </c>
      <c r="N72" s="55" t="s">
        <v>26</v>
      </c>
      <c r="O72" s="51">
        <v>1</v>
      </c>
      <c r="P72" s="52">
        <v>625000</v>
      </c>
      <c r="Q72" s="68">
        <f t="shared" ref="Q72" si="50">(O72*P72)</f>
        <v>625000</v>
      </c>
      <c r="R72" s="64">
        <f t="shared" ref="R72" si="51">Q72*112/100</f>
        <v>700000</v>
      </c>
      <c r="S72" s="62" t="s">
        <v>95</v>
      </c>
      <c r="T72" s="52"/>
      <c r="U72" s="48" t="s">
        <v>34</v>
      </c>
      <c r="V72" s="49" t="s">
        <v>28</v>
      </c>
      <c r="W72" s="48" t="s">
        <v>30</v>
      </c>
      <c r="X72" s="140" t="s">
        <v>29</v>
      </c>
      <c r="Y72" s="133">
        <v>0</v>
      </c>
    </row>
    <row r="73" spans="1:25" s="42" customFormat="1" ht="157.5">
      <c r="A73" s="139">
        <v>56</v>
      </c>
      <c r="B73" s="62" t="s">
        <v>253</v>
      </c>
      <c r="C73" s="48" t="s">
        <v>112</v>
      </c>
      <c r="D73" s="48" t="s">
        <v>23</v>
      </c>
      <c r="E73" s="66" t="s">
        <v>109</v>
      </c>
      <c r="F73" s="47" t="s">
        <v>377</v>
      </c>
      <c r="G73" s="69" t="s">
        <v>312</v>
      </c>
      <c r="H73" s="69" t="s">
        <v>312</v>
      </c>
      <c r="I73" s="47" t="s">
        <v>312</v>
      </c>
      <c r="J73" s="47" t="s">
        <v>312</v>
      </c>
      <c r="K73" s="76" t="s">
        <v>314</v>
      </c>
      <c r="L73" s="46" t="s">
        <v>313</v>
      </c>
      <c r="M73" s="48" t="s">
        <v>213</v>
      </c>
      <c r="N73" s="55" t="s">
        <v>26</v>
      </c>
      <c r="O73" s="51">
        <v>1</v>
      </c>
      <c r="P73" s="52">
        <v>5357142.88</v>
      </c>
      <c r="Q73" s="68">
        <f t="shared" ref="Q73:Q75" si="52">(O73*P73)</f>
        <v>5357142.88</v>
      </c>
      <c r="R73" s="64">
        <f t="shared" ref="R73:R75" si="53">Q73*112/100</f>
        <v>6000000.0255999994</v>
      </c>
      <c r="S73" s="62" t="s">
        <v>94</v>
      </c>
      <c r="T73" s="52"/>
      <c r="U73" s="48" t="s">
        <v>34</v>
      </c>
      <c r="V73" s="49" t="s">
        <v>28</v>
      </c>
      <c r="W73" s="48" t="s">
        <v>30</v>
      </c>
      <c r="X73" s="140" t="s">
        <v>29</v>
      </c>
      <c r="Y73" s="133">
        <v>0</v>
      </c>
    </row>
    <row r="74" spans="1:25" s="42" customFormat="1" ht="157.5">
      <c r="A74" s="139">
        <v>57</v>
      </c>
      <c r="B74" s="62" t="s">
        <v>253</v>
      </c>
      <c r="C74" s="48" t="s">
        <v>112</v>
      </c>
      <c r="D74" s="48" t="s">
        <v>23</v>
      </c>
      <c r="E74" s="66" t="s">
        <v>109</v>
      </c>
      <c r="F74" s="47" t="s">
        <v>377</v>
      </c>
      <c r="G74" s="69" t="s">
        <v>312</v>
      </c>
      <c r="H74" s="69" t="s">
        <v>312</v>
      </c>
      <c r="I74" s="47" t="s">
        <v>312</v>
      </c>
      <c r="J74" s="47" t="s">
        <v>312</v>
      </c>
      <c r="K74" s="76" t="s">
        <v>314</v>
      </c>
      <c r="L74" s="76" t="s">
        <v>315</v>
      </c>
      <c r="M74" s="48" t="s">
        <v>213</v>
      </c>
      <c r="N74" s="55" t="s">
        <v>26</v>
      </c>
      <c r="O74" s="51">
        <v>1</v>
      </c>
      <c r="P74" s="52">
        <v>4464285.71</v>
      </c>
      <c r="Q74" s="68">
        <f t="shared" si="52"/>
        <v>4464285.71</v>
      </c>
      <c r="R74" s="64">
        <f t="shared" si="53"/>
        <v>4999999.9951999998</v>
      </c>
      <c r="S74" s="62" t="s">
        <v>94</v>
      </c>
      <c r="T74" s="52"/>
      <c r="U74" s="48" t="s">
        <v>34</v>
      </c>
      <c r="V74" s="49" t="s">
        <v>28</v>
      </c>
      <c r="W74" s="48" t="s">
        <v>30</v>
      </c>
      <c r="X74" s="140" t="s">
        <v>29</v>
      </c>
      <c r="Y74" s="133">
        <v>0</v>
      </c>
    </row>
    <row r="75" spans="1:25" s="42" customFormat="1" ht="157.5">
      <c r="A75" s="139">
        <v>58</v>
      </c>
      <c r="B75" s="62" t="s">
        <v>253</v>
      </c>
      <c r="C75" s="48" t="s">
        <v>112</v>
      </c>
      <c r="D75" s="48" t="s">
        <v>23</v>
      </c>
      <c r="E75" s="66" t="s">
        <v>109</v>
      </c>
      <c r="F75" s="47" t="s">
        <v>377</v>
      </c>
      <c r="G75" s="69" t="s">
        <v>312</v>
      </c>
      <c r="H75" s="69" t="s">
        <v>312</v>
      </c>
      <c r="I75" s="47" t="s">
        <v>312</v>
      </c>
      <c r="J75" s="47" t="s">
        <v>312</v>
      </c>
      <c r="K75" s="46" t="s">
        <v>317</v>
      </c>
      <c r="L75" s="46" t="s">
        <v>316</v>
      </c>
      <c r="M75" s="48" t="s">
        <v>213</v>
      </c>
      <c r="N75" s="55" t="s">
        <v>26</v>
      </c>
      <c r="O75" s="51">
        <v>1</v>
      </c>
      <c r="P75" s="52">
        <v>1785714.29</v>
      </c>
      <c r="Q75" s="68">
        <f t="shared" si="52"/>
        <v>1785714.29</v>
      </c>
      <c r="R75" s="64">
        <f t="shared" si="53"/>
        <v>2000000.0048000002</v>
      </c>
      <c r="S75" s="62" t="s">
        <v>94</v>
      </c>
      <c r="T75" s="52"/>
      <c r="U75" s="48" t="s">
        <v>34</v>
      </c>
      <c r="V75" s="49" t="s">
        <v>28</v>
      </c>
      <c r="W75" s="48" t="s">
        <v>30</v>
      </c>
      <c r="X75" s="140" t="s">
        <v>29</v>
      </c>
      <c r="Y75" s="133">
        <v>0</v>
      </c>
    </row>
    <row r="76" spans="1:25" s="42" customFormat="1" ht="94.5">
      <c r="A76" s="139">
        <v>59</v>
      </c>
      <c r="B76" s="62" t="s">
        <v>253</v>
      </c>
      <c r="C76" s="48" t="s">
        <v>112</v>
      </c>
      <c r="D76" s="48" t="s">
        <v>23</v>
      </c>
      <c r="E76" s="66" t="s">
        <v>109</v>
      </c>
      <c r="F76" s="47" t="s">
        <v>374</v>
      </c>
      <c r="G76" s="69" t="s">
        <v>375</v>
      </c>
      <c r="H76" s="69" t="s">
        <v>375</v>
      </c>
      <c r="I76" s="47" t="s">
        <v>376</v>
      </c>
      <c r="J76" s="47" t="s">
        <v>376</v>
      </c>
      <c r="K76" s="46" t="s">
        <v>318</v>
      </c>
      <c r="L76" s="46" t="s">
        <v>318</v>
      </c>
      <c r="M76" s="46" t="s">
        <v>159</v>
      </c>
      <c r="N76" s="55" t="s">
        <v>26</v>
      </c>
      <c r="O76" s="51">
        <v>1</v>
      </c>
      <c r="P76" s="52">
        <v>5953000</v>
      </c>
      <c r="Q76" s="68">
        <f t="shared" ref="Q76" si="54">(O76*P76)</f>
        <v>5953000</v>
      </c>
      <c r="R76" s="64">
        <f t="shared" ref="R76" si="55">Q76*112/100</f>
        <v>6667360</v>
      </c>
      <c r="S76" s="62" t="s">
        <v>94</v>
      </c>
      <c r="T76" s="52"/>
      <c r="U76" s="46" t="s">
        <v>430</v>
      </c>
      <c r="V76" s="49" t="s">
        <v>28</v>
      </c>
      <c r="W76" s="48" t="s">
        <v>30</v>
      </c>
      <c r="X76" s="140" t="s">
        <v>29</v>
      </c>
      <c r="Y76" s="133">
        <v>0</v>
      </c>
    </row>
    <row r="77" spans="1:25" s="42" customFormat="1" ht="94.5">
      <c r="A77" s="139">
        <v>60</v>
      </c>
      <c r="B77" s="62" t="s">
        <v>253</v>
      </c>
      <c r="C77" s="48" t="s">
        <v>112</v>
      </c>
      <c r="D77" s="48" t="s">
        <v>23</v>
      </c>
      <c r="E77" s="46" t="s">
        <v>135</v>
      </c>
      <c r="F77" s="145" t="s">
        <v>275</v>
      </c>
      <c r="G77" s="72" t="s">
        <v>370</v>
      </c>
      <c r="H77" s="72" t="s">
        <v>370</v>
      </c>
      <c r="I77" s="46" t="s">
        <v>370</v>
      </c>
      <c r="J77" s="46" t="s">
        <v>370</v>
      </c>
      <c r="K77" s="49" t="s">
        <v>186</v>
      </c>
      <c r="L77" s="49" t="s">
        <v>185</v>
      </c>
      <c r="M77" s="48" t="s">
        <v>187</v>
      </c>
      <c r="N77" s="55" t="s">
        <v>26</v>
      </c>
      <c r="O77" s="51">
        <v>1</v>
      </c>
      <c r="P77" s="57">
        <v>21428571.43</v>
      </c>
      <c r="Q77" s="68">
        <f t="shared" ref="Q77:Q78" si="56">(O77*P77)</f>
        <v>21428571.43</v>
      </c>
      <c r="R77" s="64">
        <f t="shared" ref="R77:R78" si="57">Q77*112/100</f>
        <v>24000000.001599997</v>
      </c>
      <c r="S77" s="62" t="s">
        <v>95</v>
      </c>
      <c r="T77" s="52"/>
      <c r="U77" s="46" t="s">
        <v>429</v>
      </c>
      <c r="V77" s="49" t="s">
        <v>28</v>
      </c>
      <c r="W77" s="48" t="s">
        <v>30</v>
      </c>
      <c r="X77" s="140" t="s">
        <v>29</v>
      </c>
      <c r="Y77" s="133">
        <v>0</v>
      </c>
    </row>
    <row r="78" spans="1:25" s="42" customFormat="1" ht="99" customHeight="1">
      <c r="A78" s="139">
        <v>61</v>
      </c>
      <c r="B78" s="62" t="s">
        <v>253</v>
      </c>
      <c r="C78" s="48" t="s">
        <v>112</v>
      </c>
      <c r="D78" s="48" t="s">
        <v>23</v>
      </c>
      <c r="E78" s="46" t="s">
        <v>135</v>
      </c>
      <c r="F78" s="145" t="s">
        <v>275</v>
      </c>
      <c r="G78" s="72" t="s">
        <v>370</v>
      </c>
      <c r="H78" s="72" t="s">
        <v>370</v>
      </c>
      <c r="I78" s="46" t="s">
        <v>370</v>
      </c>
      <c r="J78" s="46" t="s">
        <v>370</v>
      </c>
      <c r="K78" s="49" t="s">
        <v>186</v>
      </c>
      <c r="L78" s="49" t="s">
        <v>185</v>
      </c>
      <c r="M78" s="48" t="s">
        <v>188</v>
      </c>
      <c r="N78" s="55" t="s">
        <v>26</v>
      </c>
      <c r="O78" s="51">
        <v>1</v>
      </c>
      <c r="P78" s="73">
        <v>127196428.56999999</v>
      </c>
      <c r="Q78" s="68">
        <f t="shared" si="56"/>
        <v>127196428.56999999</v>
      </c>
      <c r="R78" s="52">
        <f t="shared" si="57"/>
        <v>142459999.9984</v>
      </c>
      <c r="S78" s="62" t="s">
        <v>95</v>
      </c>
      <c r="T78" s="52"/>
      <c r="U78" s="46" t="s">
        <v>430</v>
      </c>
      <c r="V78" s="49" t="s">
        <v>28</v>
      </c>
      <c r="W78" s="48" t="s">
        <v>30</v>
      </c>
      <c r="X78" s="140" t="s">
        <v>29</v>
      </c>
      <c r="Y78" s="133">
        <v>0</v>
      </c>
    </row>
    <row r="79" spans="1:25" s="42" customFormat="1" ht="99" customHeight="1">
      <c r="A79" s="139">
        <v>62</v>
      </c>
      <c r="B79" s="62" t="s">
        <v>253</v>
      </c>
      <c r="C79" s="48" t="s">
        <v>112</v>
      </c>
      <c r="D79" s="48" t="s">
        <v>23</v>
      </c>
      <c r="E79" s="46" t="s">
        <v>135</v>
      </c>
      <c r="F79" s="47" t="s">
        <v>371</v>
      </c>
      <c r="G79" s="72" t="s">
        <v>372</v>
      </c>
      <c r="H79" s="72" t="s">
        <v>372</v>
      </c>
      <c r="I79" s="46" t="s">
        <v>373</v>
      </c>
      <c r="J79" s="46" t="s">
        <v>373</v>
      </c>
      <c r="K79" s="49" t="s">
        <v>190</v>
      </c>
      <c r="L79" s="49" t="s">
        <v>189</v>
      </c>
      <c r="M79" s="48" t="s">
        <v>187</v>
      </c>
      <c r="N79" s="55" t="s">
        <v>26</v>
      </c>
      <c r="O79" s="51">
        <v>1</v>
      </c>
      <c r="P79" s="52">
        <v>9955357.1400000006</v>
      </c>
      <c r="Q79" s="68">
        <f t="shared" ref="Q79" si="58">(O79*P79)</f>
        <v>9955357.1400000006</v>
      </c>
      <c r="R79" s="52">
        <f t="shared" ref="R79" si="59">Q79*112/100</f>
        <v>11149999.9968</v>
      </c>
      <c r="S79" s="62" t="s">
        <v>95</v>
      </c>
      <c r="T79" s="52"/>
      <c r="U79" s="46" t="s">
        <v>429</v>
      </c>
      <c r="V79" s="49" t="s">
        <v>28</v>
      </c>
      <c r="W79" s="48" t="s">
        <v>30</v>
      </c>
      <c r="X79" s="140" t="s">
        <v>29</v>
      </c>
      <c r="Y79" s="133">
        <v>0</v>
      </c>
    </row>
    <row r="80" spans="1:25" s="42" customFormat="1" ht="99" customHeight="1">
      <c r="A80" s="139">
        <v>63</v>
      </c>
      <c r="B80" s="62" t="s">
        <v>253</v>
      </c>
      <c r="C80" s="48" t="s">
        <v>112</v>
      </c>
      <c r="D80" s="48" t="s">
        <v>23</v>
      </c>
      <c r="E80" s="46" t="s">
        <v>135</v>
      </c>
      <c r="F80" s="47" t="s">
        <v>371</v>
      </c>
      <c r="G80" s="72" t="s">
        <v>372</v>
      </c>
      <c r="H80" s="72" t="s">
        <v>372</v>
      </c>
      <c r="I80" s="46" t="s">
        <v>373</v>
      </c>
      <c r="J80" s="46" t="s">
        <v>373</v>
      </c>
      <c r="K80" s="49" t="s">
        <v>190</v>
      </c>
      <c r="L80" s="49" t="s">
        <v>189</v>
      </c>
      <c r="M80" s="48" t="s">
        <v>188</v>
      </c>
      <c r="N80" s="55" t="s">
        <v>26</v>
      </c>
      <c r="O80" s="51">
        <v>1</v>
      </c>
      <c r="P80" s="52">
        <v>57589285.710000001</v>
      </c>
      <c r="Q80" s="68">
        <f t="shared" ref="Q80" si="60">(O80*P80)</f>
        <v>57589285.710000001</v>
      </c>
      <c r="R80" s="52">
        <f t="shared" ref="R80" si="61">Q80*112/100</f>
        <v>64499999.995200008</v>
      </c>
      <c r="S80" s="62" t="s">
        <v>95</v>
      </c>
      <c r="T80" s="52"/>
      <c r="U80" s="46" t="s">
        <v>430</v>
      </c>
      <c r="V80" s="49" t="s">
        <v>28</v>
      </c>
      <c r="W80" s="48" t="s">
        <v>30</v>
      </c>
      <c r="X80" s="140" t="s">
        <v>29</v>
      </c>
      <c r="Y80" s="133">
        <v>0</v>
      </c>
    </row>
    <row r="81" spans="1:25" s="42" customFormat="1" ht="99" customHeight="1">
      <c r="A81" s="139">
        <v>64</v>
      </c>
      <c r="B81" s="62" t="s">
        <v>253</v>
      </c>
      <c r="C81" s="48" t="s">
        <v>112</v>
      </c>
      <c r="D81" s="48" t="s">
        <v>23</v>
      </c>
      <c r="E81" s="46" t="s">
        <v>135</v>
      </c>
      <c r="F81" s="145" t="s">
        <v>275</v>
      </c>
      <c r="G81" s="72" t="s">
        <v>370</v>
      </c>
      <c r="H81" s="72" t="s">
        <v>370</v>
      </c>
      <c r="I81" s="46" t="s">
        <v>370</v>
      </c>
      <c r="J81" s="46" t="s">
        <v>370</v>
      </c>
      <c r="K81" s="49" t="s">
        <v>192</v>
      </c>
      <c r="L81" s="49" t="s">
        <v>191</v>
      </c>
      <c r="M81" s="48" t="s">
        <v>187</v>
      </c>
      <c r="N81" s="55" t="s">
        <v>26</v>
      </c>
      <c r="O81" s="51">
        <v>1</v>
      </c>
      <c r="P81" s="52">
        <v>1408035.71</v>
      </c>
      <c r="Q81" s="68">
        <f t="shared" ref="Q81:Q82" si="62">(O81*P81)</f>
        <v>1408035.71</v>
      </c>
      <c r="R81" s="52">
        <f t="shared" ref="R81:R82" si="63">Q81*112/100</f>
        <v>1576999.9951999998</v>
      </c>
      <c r="S81" s="62" t="s">
        <v>95</v>
      </c>
      <c r="T81" s="52"/>
      <c r="U81" s="46" t="s">
        <v>429</v>
      </c>
      <c r="V81" s="49" t="s">
        <v>28</v>
      </c>
      <c r="W81" s="48" t="s">
        <v>30</v>
      </c>
      <c r="X81" s="140" t="s">
        <v>29</v>
      </c>
      <c r="Y81" s="133">
        <v>0</v>
      </c>
    </row>
    <row r="82" spans="1:25" s="42" customFormat="1" ht="99" customHeight="1">
      <c r="A82" s="139">
        <v>65</v>
      </c>
      <c r="B82" s="62" t="s">
        <v>253</v>
      </c>
      <c r="C82" s="48" t="s">
        <v>112</v>
      </c>
      <c r="D82" s="48" t="s">
        <v>23</v>
      </c>
      <c r="E82" s="46" t="s">
        <v>135</v>
      </c>
      <c r="F82" s="145" t="s">
        <v>275</v>
      </c>
      <c r="G82" s="72" t="s">
        <v>370</v>
      </c>
      <c r="H82" s="72" t="s">
        <v>370</v>
      </c>
      <c r="I82" s="46" t="s">
        <v>370</v>
      </c>
      <c r="J82" s="46" t="s">
        <v>370</v>
      </c>
      <c r="K82" s="49" t="s">
        <v>192</v>
      </c>
      <c r="L82" s="49" t="s">
        <v>191</v>
      </c>
      <c r="M82" s="48" t="s">
        <v>188</v>
      </c>
      <c r="N82" s="55" t="s">
        <v>26</v>
      </c>
      <c r="O82" s="51">
        <v>1</v>
      </c>
      <c r="P82" s="52">
        <v>7040178.5700000003</v>
      </c>
      <c r="Q82" s="68">
        <f t="shared" si="62"/>
        <v>7040178.5700000003</v>
      </c>
      <c r="R82" s="52">
        <f t="shared" si="63"/>
        <v>7884999.9983999999</v>
      </c>
      <c r="S82" s="62" t="s">
        <v>95</v>
      </c>
      <c r="T82" s="52"/>
      <c r="U82" s="46" t="s">
        <v>430</v>
      </c>
      <c r="V82" s="49" t="s">
        <v>28</v>
      </c>
      <c r="W82" s="48" t="s">
        <v>30</v>
      </c>
      <c r="X82" s="140" t="s">
        <v>29</v>
      </c>
      <c r="Y82" s="133">
        <v>0</v>
      </c>
    </row>
    <row r="83" spans="1:25" s="42" customFormat="1" ht="78" customHeight="1">
      <c r="A83" s="139">
        <v>66</v>
      </c>
      <c r="B83" s="62" t="s">
        <v>253</v>
      </c>
      <c r="C83" s="48" t="s">
        <v>112</v>
      </c>
      <c r="D83" s="48" t="s">
        <v>23</v>
      </c>
      <c r="E83" s="66"/>
      <c r="F83" s="77" t="s">
        <v>367</v>
      </c>
      <c r="G83" s="69" t="s">
        <v>368</v>
      </c>
      <c r="H83" s="69" t="s">
        <v>368</v>
      </c>
      <c r="I83" s="47" t="s">
        <v>369</v>
      </c>
      <c r="J83" s="47" t="s">
        <v>369</v>
      </c>
      <c r="K83" s="46" t="s">
        <v>408</v>
      </c>
      <c r="L83" s="46" t="s">
        <v>319</v>
      </c>
      <c r="M83" s="48" t="s">
        <v>188</v>
      </c>
      <c r="N83" s="55" t="s">
        <v>26</v>
      </c>
      <c r="O83" s="51">
        <v>1</v>
      </c>
      <c r="P83" s="52">
        <v>776785.71</v>
      </c>
      <c r="Q83" s="68">
        <f t="shared" ref="Q83" si="64">(O83*P83)</f>
        <v>776785.71</v>
      </c>
      <c r="R83" s="52">
        <f t="shared" ref="R83" si="65">Q83*112/100</f>
        <v>869999.9952</v>
      </c>
      <c r="S83" s="62" t="s">
        <v>44</v>
      </c>
      <c r="T83" s="52"/>
      <c r="U83" s="46" t="s">
        <v>430</v>
      </c>
      <c r="V83" s="49" t="s">
        <v>28</v>
      </c>
      <c r="W83" s="48" t="s">
        <v>30</v>
      </c>
      <c r="X83" s="140" t="s">
        <v>29</v>
      </c>
      <c r="Y83" s="133"/>
    </row>
    <row r="84" spans="1:25" s="42" customFormat="1" ht="66.75" customHeight="1">
      <c r="A84" s="139">
        <v>67</v>
      </c>
      <c r="B84" s="62" t="s">
        <v>253</v>
      </c>
      <c r="C84" s="48" t="s">
        <v>112</v>
      </c>
      <c r="D84" s="48" t="s">
        <v>23</v>
      </c>
      <c r="E84" s="66"/>
      <c r="F84" s="47" t="s">
        <v>364</v>
      </c>
      <c r="G84" s="69" t="s">
        <v>365</v>
      </c>
      <c r="H84" s="69" t="s">
        <v>365</v>
      </c>
      <c r="I84" s="47" t="s">
        <v>366</v>
      </c>
      <c r="J84" s="47" t="s">
        <v>366</v>
      </c>
      <c r="K84" s="46" t="s">
        <v>409</v>
      </c>
      <c r="L84" s="46" t="s">
        <v>320</v>
      </c>
      <c r="M84" s="48" t="s">
        <v>188</v>
      </c>
      <c r="N84" s="55" t="s">
        <v>26</v>
      </c>
      <c r="O84" s="51">
        <v>1</v>
      </c>
      <c r="P84" s="52">
        <v>178571.43</v>
      </c>
      <c r="Q84" s="68">
        <f t="shared" ref="Q84" si="66">(O84*P84)</f>
        <v>178571.43</v>
      </c>
      <c r="R84" s="52">
        <f t="shared" ref="R84" si="67">Q84*112/100</f>
        <v>200000.00159999999</v>
      </c>
      <c r="S84" s="62" t="s">
        <v>44</v>
      </c>
      <c r="T84" s="52"/>
      <c r="U84" s="46" t="s">
        <v>430</v>
      </c>
      <c r="V84" s="49" t="s">
        <v>28</v>
      </c>
      <c r="W84" s="48" t="s">
        <v>30</v>
      </c>
      <c r="X84" s="140" t="s">
        <v>29</v>
      </c>
      <c r="Y84" s="133"/>
    </row>
    <row r="85" spans="1:25" s="42" customFormat="1" ht="109.5" customHeight="1">
      <c r="A85" s="139">
        <v>68</v>
      </c>
      <c r="B85" s="62" t="s">
        <v>253</v>
      </c>
      <c r="C85" s="48" t="s">
        <v>112</v>
      </c>
      <c r="D85" s="48" t="s">
        <v>23</v>
      </c>
      <c r="E85" s="66"/>
      <c r="F85" s="47" t="s">
        <v>367</v>
      </c>
      <c r="G85" s="69" t="s">
        <v>368</v>
      </c>
      <c r="H85" s="69" t="s">
        <v>368</v>
      </c>
      <c r="I85" s="47" t="s">
        <v>369</v>
      </c>
      <c r="J85" s="47" t="s">
        <v>369</v>
      </c>
      <c r="K85" s="46" t="s">
        <v>410</v>
      </c>
      <c r="L85" s="46" t="s">
        <v>321</v>
      </c>
      <c r="M85" s="48" t="s">
        <v>188</v>
      </c>
      <c r="N85" s="55" t="s">
        <v>26</v>
      </c>
      <c r="O85" s="51">
        <v>1</v>
      </c>
      <c r="P85" s="52">
        <v>1808035.71</v>
      </c>
      <c r="Q85" s="68">
        <f t="shared" ref="Q85" si="68">(O85*P85)</f>
        <v>1808035.71</v>
      </c>
      <c r="R85" s="52">
        <f t="shared" ref="R85" si="69">Q85*112/100</f>
        <v>2024999.9951999998</v>
      </c>
      <c r="S85" s="62" t="s">
        <v>44</v>
      </c>
      <c r="T85" s="52"/>
      <c r="U85" s="46" t="s">
        <v>430</v>
      </c>
      <c r="V85" s="49" t="s">
        <v>28</v>
      </c>
      <c r="W85" s="48" t="s">
        <v>30</v>
      </c>
      <c r="X85" s="140" t="s">
        <v>29</v>
      </c>
      <c r="Y85" s="133"/>
    </row>
    <row r="86" spans="1:25" s="42" customFormat="1" ht="118.5" customHeight="1">
      <c r="A86" s="139">
        <v>69</v>
      </c>
      <c r="B86" s="62" t="s">
        <v>253</v>
      </c>
      <c r="C86" s="48" t="s">
        <v>112</v>
      </c>
      <c r="D86" s="48" t="s">
        <v>23</v>
      </c>
      <c r="E86" s="66"/>
      <c r="F86" s="47" t="s">
        <v>364</v>
      </c>
      <c r="G86" s="69" t="s">
        <v>365</v>
      </c>
      <c r="H86" s="69" t="s">
        <v>365</v>
      </c>
      <c r="I86" s="47" t="s">
        <v>366</v>
      </c>
      <c r="J86" s="47" t="s">
        <v>366</v>
      </c>
      <c r="K86" s="46" t="s">
        <v>411</v>
      </c>
      <c r="L86" s="46" t="s">
        <v>322</v>
      </c>
      <c r="M86" s="48" t="s">
        <v>188</v>
      </c>
      <c r="N86" s="55" t="s">
        <v>26</v>
      </c>
      <c r="O86" s="51">
        <v>1</v>
      </c>
      <c r="P86" s="52">
        <v>85356250</v>
      </c>
      <c r="Q86" s="68">
        <f t="shared" ref="Q86:Q87" si="70">(O86*P86)</f>
        <v>85356250</v>
      </c>
      <c r="R86" s="52">
        <f t="shared" ref="R86:R87" si="71">Q86*112/100</f>
        <v>95599000</v>
      </c>
      <c r="S86" s="62" t="s">
        <v>44</v>
      </c>
      <c r="T86" s="52"/>
      <c r="U86" s="46" t="s">
        <v>430</v>
      </c>
      <c r="V86" s="49" t="s">
        <v>28</v>
      </c>
      <c r="W86" s="48" t="s">
        <v>30</v>
      </c>
      <c r="X86" s="140" t="s">
        <v>29</v>
      </c>
      <c r="Y86" s="133"/>
    </row>
    <row r="87" spans="1:25" s="42" customFormat="1" ht="99" customHeight="1">
      <c r="A87" s="139">
        <v>70</v>
      </c>
      <c r="B87" s="62" t="s">
        <v>253</v>
      </c>
      <c r="C87" s="48" t="s">
        <v>112</v>
      </c>
      <c r="D87" s="48" t="s">
        <v>23</v>
      </c>
      <c r="E87" s="46" t="s">
        <v>135</v>
      </c>
      <c r="F87" s="47" t="s">
        <v>289</v>
      </c>
      <c r="G87" s="72" t="s">
        <v>290</v>
      </c>
      <c r="H87" s="72" t="s">
        <v>290</v>
      </c>
      <c r="I87" s="46" t="s">
        <v>290</v>
      </c>
      <c r="J87" s="46" t="s">
        <v>290</v>
      </c>
      <c r="K87" s="46" t="s">
        <v>211</v>
      </c>
      <c r="L87" s="46" t="s">
        <v>210</v>
      </c>
      <c r="M87" s="48" t="s">
        <v>212</v>
      </c>
      <c r="N87" s="55" t="s">
        <v>26</v>
      </c>
      <c r="O87" s="51">
        <v>1</v>
      </c>
      <c r="P87" s="52">
        <v>12500000</v>
      </c>
      <c r="Q87" s="68">
        <f t="shared" si="70"/>
        <v>12500000</v>
      </c>
      <c r="R87" s="52">
        <f t="shared" si="71"/>
        <v>14000000</v>
      </c>
      <c r="S87" s="62" t="s">
        <v>95</v>
      </c>
      <c r="T87" s="52"/>
      <c r="U87" s="46" t="s">
        <v>430</v>
      </c>
      <c r="V87" s="49" t="s">
        <v>28</v>
      </c>
      <c r="W87" s="48" t="s">
        <v>30</v>
      </c>
      <c r="X87" s="140" t="s">
        <v>29</v>
      </c>
      <c r="Y87" s="133">
        <v>0</v>
      </c>
    </row>
    <row r="88" spans="1:25" s="42" customFormat="1" ht="112.5" customHeight="1">
      <c r="A88" s="139">
        <v>71</v>
      </c>
      <c r="B88" s="62" t="s">
        <v>253</v>
      </c>
      <c r="C88" s="48" t="s">
        <v>112</v>
      </c>
      <c r="D88" s="48" t="s">
        <v>23</v>
      </c>
      <c r="E88" s="46"/>
      <c r="F88" s="47" t="s">
        <v>279</v>
      </c>
      <c r="G88" s="72" t="s">
        <v>363</v>
      </c>
      <c r="H88" s="72" t="s">
        <v>363</v>
      </c>
      <c r="I88" s="46" t="s">
        <v>363</v>
      </c>
      <c r="J88" s="46" t="s">
        <v>363</v>
      </c>
      <c r="K88" s="46" t="s">
        <v>324</v>
      </c>
      <c r="L88" s="46" t="s">
        <v>323</v>
      </c>
      <c r="M88" s="46" t="s">
        <v>207</v>
      </c>
      <c r="N88" s="55" t="s">
        <v>26</v>
      </c>
      <c r="O88" s="51">
        <v>1</v>
      </c>
      <c r="P88" s="52">
        <v>171428.57</v>
      </c>
      <c r="Q88" s="68">
        <f t="shared" ref="Q88:Q90" si="72">(O88*P88)</f>
        <v>171428.57</v>
      </c>
      <c r="R88" s="52">
        <f t="shared" ref="R88:R90" si="73">Q88*112/100</f>
        <v>191999.99840000001</v>
      </c>
      <c r="S88" s="62" t="s">
        <v>95</v>
      </c>
      <c r="T88" s="52"/>
      <c r="U88" s="46" t="s">
        <v>430</v>
      </c>
      <c r="V88" s="49" t="s">
        <v>28</v>
      </c>
      <c r="W88" s="48" t="s">
        <v>30</v>
      </c>
      <c r="X88" s="140" t="s">
        <v>29</v>
      </c>
      <c r="Y88" s="133">
        <v>0</v>
      </c>
    </row>
    <row r="89" spans="1:25" s="42" customFormat="1" ht="110.25">
      <c r="A89" s="139">
        <v>72</v>
      </c>
      <c r="B89" s="62" t="s">
        <v>253</v>
      </c>
      <c r="C89" s="48" t="s">
        <v>112</v>
      </c>
      <c r="D89" s="48" t="s">
        <v>23</v>
      </c>
      <c r="E89" s="66"/>
      <c r="F89" s="47" t="s">
        <v>327</v>
      </c>
      <c r="G89" s="69" t="s">
        <v>328</v>
      </c>
      <c r="H89" s="69" t="s">
        <v>328</v>
      </c>
      <c r="I89" s="47" t="s">
        <v>328</v>
      </c>
      <c r="J89" s="47" t="s">
        <v>328</v>
      </c>
      <c r="K89" s="46" t="s">
        <v>326</v>
      </c>
      <c r="L89" s="46" t="s">
        <v>325</v>
      </c>
      <c r="M89" s="48" t="s">
        <v>213</v>
      </c>
      <c r="N89" s="55" t="s">
        <v>26</v>
      </c>
      <c r="O89" s="51">
        <v>1</v>
      </c>
      <c r="P89" s="52">
        <v>535714.29</v>
      </c>
      <c r="Q89" s="68">
        <f t="shared" si="72"/>
        <v>535714.29</v>
      </c>
      <c r="R89" s="64">
        <f t="shared" si="73"/>
        <v>600000.0048</v>
      </c>
      <c r="S89" s="62" t="s">
        <v>95</v>
      </c>
      <c r="T89" s="52"/>
      <c r="U89" s="46" t="s">
        <v>430</v>
      </c>
      <c r="V89" s="49" t="s">
        <v>28</v>
      </c>
      <c r="W89" s="48" t="s">
        <v>30</v>
      </c>
      <c r="X89" s="140" t="s">
        <v>29</v>
      </c>
      <c r="Y89" s="133">
        <v>0</v>
      </c>
    </row>
    <row r="90" spans="1:25" s="42" customFormat="1" ht="99" customHeight="1">
      <c r="A90" s="139">
        <v>73</v>
      </c>
      <c r="B90" s="62" t="s">
        <v>253</v>
      </c>
      <c r="C90" s="48" t="s">
        <v>112</v>
      </c>
      <c r="D90" s="48" t="s">
        <v>23</v>
      </c>
      <c r="E90" s="46" t="s">
        <v>135</v>
      </c>
      <c r="F90" s="47" t="s">
        <v>274</v>
      </c>
      <c r="G90" s="72" t="s">
        <v>362</v>
      </c>
      <c r="H90" s="72" t="s">
        <v>362</v>
      </c>
      <c r="I90" s="46" t="s">
        <v>362</v>
      </c>
      <c r="J90" s="46" t="s">
        <v>362</v>
      </c>
      <c r="K90" s="46" t="s">
        <v>206</v>
      </c>
      <c r="L90" s="62" t="s">
        <v>205</v>
      </c>
      <c r="M90" s="48" t="s">
        <v>188</v>
      </c>
      <c r="N90" s="55" t="s">
        <v>26</v>
      </c>
      <c r="O90" s="51">
        <v>1</v>
      </c>
      <c r="P90" s="52">
        <v>2477678.5699999998</v>
      </c>
      <c r="Q90" s="68">
        <f t="shared" si="72"/>
        <v>2477678.5699999998</v>
      </c>
      <c r="R90" s="52">
        <f t="shared" si="73"/>
        <v>2774999.9983999999</v>
      </c>
      <c r="S90" s="62" t="s">
        <v>94</v>
      </c>
      <c r="T90" s="52"/>
      <c r="U90" s="46" t="s">
        <v>450</v>
      </c>
      <c r="V90" s="49" t="s">
        <v>28</v>
      </c>
      <c r="W90" s="48" t="s">
        <v>30</v>
      </c>
      <c r="X90" s="140" t="s">
        <v>29</v>
      </c>
      <c r="Y90" s="133">
        <v>0</v>
      </c>
    </row>
    <row r="91" spans="1:25" s="42" customFormat="1" ht="121.5" customHeight="1">
      <c r="A91" s="139">
        <v>74</v>
      </c>
      <c r="B91" s="62" t="s">
        <v>253</v>
      </c>
      <c r="C91" s="48" t="s">
        <v>112</v>
      </c>
      <c r="D91" s="48" t="s">
        <v>23</v>
      </c>
      <c r="E91" s="66" t="s">
        <v>135</v>
      </c>
      <c r="F91" s="47" t="s">
        <v>278</v>
      </c>
      <c r="G91" s="72" t="s">
        <v>361</v>
      </c>
      <c r="H91" s="72" t="s">
        <v>361</v>
      </c>
      <c r="I91" s="46" t="s">
        <v>361</v>
      </c>
      <c r="J91" s="46" t="s">
        <v>361</v>
      </c>
      <c r="K91" s="46" t="s">
        <v>184</v>
      </c>
      <c r="L91" s="46" t="s">
        <v>183</v>
      </c>
      <c r="M91" s="46" t="s">
        <v>159</v>
      </c>
      <c r="N91" s="55" t="s">
        <v>26</v>
      </c>
      <c r="O91" s="51">
        <v>1</v>
      </c>
      <c r="P91" s="52">
        <v>18750</v>
      </c>
      <c r="Q91" s="68">
        <f>(O91*P91)</f>
        <v>18750</v>
      </c>
      <c r="R91" s="64">
        <f>Q91*112/100</f>
        <v>21000</v>
      </c>
      <c r="S91" s="62" t="s">
        <v>95</v>
      </c>
      <c r="T91" s="52"/>
      <c r="U91" s="46" t="s">
        <v>430</v>
      </c>
      <c r="V91" s="49" t="s">
        <v>28</v>
      </c>
      <c r="W91" s="48" t="s">
        <v>30</v>
      </c>
      <c r="X91" s="140" t="s">
        <v>29</v>
      </c>
      <c r="Y91" s="133">
        <v>0</v>
      </c>
    </row>
    <row r="92" spans="1:25" s="42" customFormat="1" ht="99" customHeight="1">
      <c r="A92" s="139">
        <v>75</v>
      </c>
      <c r="B92" s="62" t="s">
        <v>253</v>
      </c>
      <c r="C92" s="48" t="s">
        <v>112</v>
      </c>
      <c r="D92" s="48" t="s">
        <v>23</v>
      </c>
      <c r="E92" s="46" t="s">
        <v>200</v>
      </c>
      <c r="F92" s="47" t="s">
        <v>277</v>
      </c>
      <c r="G92" s="72" t="s">
        <v>199</v>
      </c>
      <c r="H92" s="72" t="s">
        <v>199</v>
      </c>
      <c r="I92" s="46" t="s">
        <v>199</v>
      </c>
      <c r="J92" s="46" t="s">
        <v>199</v>
      </c>
      <c r="K92" s="49" t="s">
        <v>198</v>
      </c>
      <c r="L92" s="49" t="s">
        <v>197</v>
      </c>
      <c r="M92" s="48" t="s">
        <v>213</v>
      </c>
      <c r="N92" s="55" t="s">
        <v>26</v>
      </c>
      <c r="O92" s="51">
        <v>1</v>
      </c>
      <c r="P92" s="52">
        <v>348214.29</v>
      </c>
      <c r="Q92" s="68">
        <f t="shared" ref="Q92:Q94" si="74">(O92*P92)</f>
        <v>348214.29</v>
      </c>
      <c r="R92" s="52">
        <f t="shared" ref="R92:R94" si="75">Q92*112/100</f>
        <v>390000.0048</v>
      </c>
      <c r="S92" s="62" t="s">
        <v>95</v>
      </c>
      <c r="T92" s="52"/>
      <c r="U92" s="46" t="s">
        <v>430</v>
      </c>
      <c r="V92" s="49" t="s">
        <v>28</v>
      </c>
      <c r="W92" s="48" t="s">
        <v>30</v>
      </c>
      <c r="X92" s="140" t="s">
        <v>29</v>
      </c>
      <c r="Y92" s="133">
        <v>0</v>
      </c>
    </row>
    <row r="93" spans="1:25" s="42" customFormat="1" ht="99" customHeight="1">
      <c r="A93" s="139">
        <v>76</v>
      </c>
      <c r="B93" s="62" t="s">
        <v>253</v>
      </c>
      <c r="C93" s="48" t="s">
        <v>112</v>
      </c>
      <c r="D93" s="48" t="s">
        <v>23</v>
      </c>
      <c r="E93" s="46" t="s">
        <v>200</v>
      </c>
      <c r="F93" s="47" t="s">
        <v>277</v>
      </c>
      <c r="G93" s="72" t="s">
        <v>199</v>
      </c>
      <c r="H93" s="72" t="s">
        <v>199</v>
      </c>
      <c r="I93" s="46" t="s">
        <v>199</v>
      </c>
      <c r="J93" s="46" t="s">
        <v>199</v>
      </c>
      <c r="K93" s="49" t="s">
        <v>202</v>
      </c>
      <c r="L93" s="49" t="s">
        <v>201</v>
      </c>
      <c r="M93" s="48" t="s">
        <v>213</v>
      </c>
      <c r="N93" s="55" t="s">
        <v>26</v>
      </c>
      <c r="O93" s="51">
        <v>1</v>
      </c>
      <c r="P93" s="52">
        <v>375000</v>
      </c>
      <c r="Q93" s="68">
        <f t="shared" si="74"/>
        <v>375000</v>
      </c>
      <c r="R93" s="52">
        <f t="shared" si="75"/>
        <v>420000</v>
      </c>
      <c r="S93" s="62" t="s">
        <v>95</v>
      </c>
      <c r="T93" s="52"/>
      <c r="U93" s="46" t="s">
        <v>430</v>
      </c>
      <c r="V93" s="49" t="s">
        <v>28</v>
      </c>
      <c r="W93" s="48" t="s">
        <v>30</v>
      </c>
      <c r="X93" s="140" t="s">
        <v>29</v>
      </c>
      <c r="Y93" s="133">
        <v>0</v>
      </c>
    </row>
    <row r="94" spans="1:25" s="42" customFormat="1" ht="99" customHeight="1">
      <c r="A94" s="139">
        <v>77</v>
      </c>
      <c r="B94" s="62" t="s">
        <v>253</v>
      </c>
      <c r="C94" s="48" t="s">
        <v>112</v>
      </c>
      <c r="D94" s="48" t="s">
        <v>23</v>
      </c>
      <c r="E94" s="46" t="s">
        <v>200</v>
      </c>
      <c r="F94" s="47" t="s">
        <v>277</v>
      </c>
      <c r="G94" s="72" t="s">
        <v>359</v>
      </c>
      <c r="H94" s="72" t="s">
        <v>359</v>
      </c>
      <c r="I94" s="46" t="s">
        <v>360</v>
      </c>
      <c r="J94" s="46" t="s">
        <v>360</v>
      </c>
      <c r="K94" s="46" t="s">
        <v>204</v>
      </c>
      <c r="L94" s="46" t="s">
        <v>203</v>
      </c>
      <c r="M94" s="48" t="s">
        <v>213</v>
      </c>
      <c r="N94" s="55" t="s">
        <v>26</v>
      </c>
      <c r="O94" s="51">
        <v>1</v>
      </c>
      <c r="P94" s="52">
        <v>357142.86</v>
      </c>
      <c r="Q94" s="68">
        <f t="shared" si="74"/>
        <v>357142.86</v>
      </c>
      <c r="R94" s="52">
        <f t="shared" si="75"/>
        <v>400000.00319999998</v>
      </c>
      <c r="S94" s="62" t="s">
        <v>95</v>
      </c>
      <c r="T94" s="52"/>
      <c r="U94" s="46" t="s">
        <v>430</v>
      </c>
      <c r="V94" s="49" t="s">
        <v>28</v>
      </c>
      <c r="W94" s="48" t="s">
        <v>30</v>
      </c>
      <c r="X94" s="140" t="s">
        <v>29</v>
      </c>
      <c r="Y94" s="133">
        <v>0</v>
      </c>
    </row>
    <row r="95" spans="1:25" s="42" customFormat="1" ht="99" customHeight="1">
      <c r="A95" s="139">
        <v>78</v>
      </c>
      <c r="B95" s="62" t="s">
        <v>253</v>
      </c>
      <c r="C95" s="48" t="s">
        <v>112</v>
      </c>
      <c r="D95" s="48" t="s">
        <v>23</v>
      </c>
      <c r="E95" s="46" t="s">
        <v>200</v>
      </c>
      <c r="F95" s="47" t="s">
        <v>331</v>
      </c>
      <c r="G95" s="72" t="s">
        <v>285</v>
      </c>
      <c r="H95" s="72" t="s">
        <v>285</v>
      </c>
      <c r="I95" s="46" t="s">
        <v>285</v>
      </c>
      <c r="J95" s="46" t="s">
        <v>285</v>
      </c>
      <c r="K95" s="46" t="s">
        <v>330</v>
      </c>
      <c r="L95" s="46" t="s">
        <v>329</v>
      </c>
      <c r="M95" s="48" t="s">
        <v>213</v>
      </c>
      <c r="N95" s="55" t="s">
        <v>26</v>
      </c>
      <c r="O95" s="51">
        <v>1</v>
      </c>
      <c r="P95" s="52">
        <v>357142.86</v>
      </c>
      <c r="Q95" s="68">
        <f t="shared" ref="Q95" si="76">(O95*P95)</f>
        <v>357142.86</v>
      </c>
      <c r="R95" s="52">
        <f t="shared" ref="R95" si="77">Q95*112/100</f>
        <v>400000.00319999998</v>
      </c>
      <c r="S95" s="62" t="s">
        <v>95</v>
      </c>
      <c r="T95" s="52"/>
      <c r="U95" s="46" t="s">
        <v>430</v>
      </c>
      <c r="V95" s="49" t="s">
        <v>28</v>
      </c>
      <c r="W95" s="48" t="s">
        <v>30</v>
      </c>
      <c r="X95" s="140" t="s">
        <v>29</v>
      </c>
      <c r="Y95" s="133">
        <v>0</v>
      </c>
    </row>
    <row r="96" spans="1:25" s="42" customFormat="1" ht="99" customHeight="1">
      <c r="A96" s="139">
        <v>79</v>
      </c>
      <c r="B96" s="62" t="s">
        <v>253</v>
      </c>
      <c r="C96" s="48" t="s">
        <v>112</v>
      </c>
      <c r="D96" s="48" t="s">
        <v>23</v>
      </c>
      <c r="E96" s="46" t="s">
        <v>135</v>
      </c>
      <c r="F96" s="47" t="s">
        <v>280</v>
      </c>
      <c r="G96" s="72" t="s">
        <v>285</v>
      </c>
      <c r="H96" s="72" t="s">
        <v>285</v>
      </c>
      <c r="I96" s="46" t="s">
        <v>285</v>
      </c>
      <c r="J96" s="46" t="s">
        <v>285</v>
      </c>
      <c r="K96" s="46" t="s">
        <v>209</v>
      </c>
      <c r="L96" s="46" t="s">
        <v>208</v>
      </c>
      <c r="M96" s="48" t="s">
        <v>216</v>
      </c>
      <c r="N96" s="55" t="s">
        <v>26</v>
      </c>
      <c r="O96" s="51">
        <v>1</v>
      </c>
      <c r="P96" s="52">
        <v>2668928.5699999998</v>
      </c>
      <c r="Q96" s="68">
        <f t="shared" ref="Q96:Q97" si="78">(O96*P96)</f>
        <v>2668928.5699999998</v>
      </c>
      <c r="R96" s="52">
        <f t="shared" ref="R96:R97" si="79">Q96*112/100</f>
        <v>2989199.9983999999</v>
      </c>
      <c r="S96" s="62" t="s">
        <v>95</v>
      </c>
      <c r="T96" s="52"/>
      <c r="U96" s="46" t="s">
        <v>430</v>
      </c>
      <c r="V96" s="49" t="s">
        <v>28</v>
      </c>
      <c r="W96" s="48" t="s">
        <v>30</v>
      </c>
      <c r="X96" s="140" t="s">
        <v>29</v>
      </c>
      <c r="Y96" s="133">
        <v>0</v>
      </c>
    </row>
    <row r="97" spans="1:25" s="42" customFormat="1" ht="99" customHeight="1">
      <c r="A97" s="139">
        <v>80</v>
      </c>
      <c r="B97" s="62" t="s">
        <v>253</v>
      </c>
      <c r="C97" s="48" t="s">
        <v>112</v>
      </c>
      <c r="D97" s="48" t="s">
        <v>23</v>
      </c>
      <c r="E97" s="46" t="s">
        <v>135</v>
      </c>
      <c r="F97" s="47" t="s">
        <v>276</v>
      </c>
      <c r="G97" s="72" t="s">
        <v>357</v>
      </c>
      <c r="H97" s="72" t="s">
        <v>357</v>
      </c>
      <c r="I97" s="46" t="s">
        <v>358</v>
      </c>
      <c r="J97" s="46" t="s">
        <v>358</v>
      </c>
      <c r="K97" s="46" t="s">
        <v>215</v>
      </c>
      <c r="L97" s="46" t="s">
        <v>214</v>
      </c>
      <c r="M97" s="48" t="s">
        <v>213</v>
      </c>
      <c r="N97" s="55" t="s">
        <v>26</v>
      </c>
      <c r="O97" s="51">
        <v>1</v>
      </c>
      <c r="P97" s="52">
        <v>1001785.71</v>
      </c>
      <c r="Q97" s="68">
        <f t="shared" si="78"/>
        <v>1001785.71</v>
      </c>
      <c r="R97" s="52">
        <f t="shared" si="79"/>
        <v>1121999.9952</v>
      </c>
      <c r="S97" s="62" t="s">
        <v>95</v>
      </c>
      <c r="T97" s="52"/>
      <c r="U97" s="46" t="s">
        <v>430</v>
      </c>
      <c r="V97" s="49" t="s">
        <v>28</v>
      </c>
      <c r="W97" s="48" t="s">
        <v>30</v>
      </c>
      <c r="X97" s="140" t="s">
        <v>29</v>
      </c>
      <c r="Y97" s="133">
        <v>0</v>
      </c>
    </row>
    <row r="98" spans="1:25" s="42" customFormat="1" ht="99" customHeight="1">
      <c r="A98" s="139">
        <v>81</v>
      </c>
      <c r="B98" s="62" t="s">
        <v>253</v>
      </c>
      <c r="C98" s="48" t="s">
        <v>112</v>
      </c>
      <c r="D98" s="48" t="s">
        <v>23</v>
      </c>
      <c r="E98" s="46" t="s">
        <v>135</v>
      </c>
      <c r="F98" s="47" t="s">
        <v>367</v>
      </c>
      <c r="G98" s="72" t="s">
        <v>368</v>
      </c>
      <c r="H98" s="72" t="s">
        <v>368</v>
      </c>
      <c r="I98" s="46" t="s">
        <v>368</v>
      </c>
      <c r="J98" s="46" t="s">
        <v>368</v>
      </c>
      <c r="K98" s="46" t="s">
        <v>412</v>
      </c>
      <c r="L98" s="46" t="s">
        <v>332</v>
      </c>
      <c r="M98" s="46" t="s">
        <v>188</v>
      </c>
      <c r="N98" s="55" t="s">
        <v>26</v>
      </c>
      <c r="O98" s="51">
        <v>1</v>
      </c>
      <c r="P98" s="52">
        <v>81375000</v>
      </c>
      <c r="Q98" s="68">
        <f t="shared" ref="Q98" si="80">(O98*P98)</f>
        <v>81375000</v>
      </c>
      <c r="R98" s="52">
        <f t="shared" ref="R98:R100" si="81">Q98*112/100</f>
        <v>91140000</v>
      </c>
      <c r="S98" s="62" t="s">
        <v>44</v>
      </c>
      <c r="T98" s="52"/>
      <c r="U98" s="90" t="s">
        <v>249</v>
      </c>
      <c r="V98" s="49" t="s">
        <v>28</v>
      </c>
      <c r="W98" s="48" t="s">
        <v>30</v>
      </c>
      <c r="X98" s="140" t="s">
        <v>29</v>
      </c>
      <c r="Y98" s="133">
        <v>0</v>
      </c>
    </row>
    <row r="99" spans="1:25" s="42" customFormat="1" ht="99" customHeight="1">
      <c r="A99" s="139">
        <v>82</v>
      </c>
      <c r="B99" s="62" t="s">
        <v>253</v>
      </c>
      <c r="C99" s="48" t="s">
        <v>112</v>
      </c>
      <c r="D99" s="48" t="s">
        <v>23</v>
      </c>
      <c r="E99" s="46" t="s">
        <v>135</v>
      </c>
      <c r="F99" s="47" t="s">
        <v>455</v>
      </c>
      <c r="G99" s="72" t="s">
        <v>456</v>
      </c>
      <c r="H99" s="72" t="s">
        <v>456</v>
      </c>
      <c r="I99" s="46" t="s">
        <v>456</v>
      </c>
      <c r="J99" s="46" t="s">
        <v>456</v>
      </c>
      <c r="K99" s="46" t="s">
        <v>458</v>
      </c>
      <c r="L99" s="46" t="s">
        <v>457</v>
      </c>
      <c r="M99" s="48" t="s">
        <v>459</v>
      </c>
      <c r="N99" s="55" t="s">
        <v>26</v>
      </c>
      <c r="O99" s="51">
        <v>1</v>
      </c>
      <c r="P99" s="52">
        <v>1210058.04</v>
      </c>
      <c r="Q99" s="68">
        <f t="shared" ref="Q99" si="82">(O99*P99)</f>
        <v>1210058.04</v>
      </c>
      <c r="R99" s="52">
        <f t="shared" ref="R99" si="83">Q99*112/100</f>
        <v>1355265.0048000002</v>
      </c>
      <c r="S99" s="62" t="s">
        <v>44</v>
      </c>
      <c r="T99" s="52"/>
      <c r="U99" s="90" t="s">
        <v>249</v>
      </c>
      <c r="V99" s="49" t="s">
        <v>28</v>
      </c>
      <c r="W99" s="48" t="s">
        <v>30</v>
      </c>
      <c r="X99" s="140" t="s">
        <v>29</v>
      </c>
      <c r="Y99" s="133">
        <v>0</v>
      </c>
    </row>
    <row r="100" spans="1:25" s="42" customFormat="1" ht="37.5" customHeight="1">
      <c r="A100" s="141"/>
      <c r="B100" s="99"/>
      <c r="C100" s="100"/>
      <c r="D100" s="100"/>
      <c r="E100" s="110"/>
      <c r="F100" s="111"/>
      <c r="G100" s="110"/>
      <c r="H100" s="110"/>
      <c r="I100" s="110"/>
      <c r="J100" s="110"/>
      <c r="K100" s="110"/>
      <c r="L100" s="110"/>
      <c r="M100" s="100"/>
      <c r="N100" s="112"/>
      <c r="O100" s="113"/>
      <c r="P100" s="114"/>
      <c r="Q100" s="115">
        <f>SUM(Q71:Q99)</f>
        <v>434631986.62000006</v>
      </c>
      <c r="R100" s="114">
        <f t="shared" si="81"/>
        <v>486787825.01440012</v>
      </c>
      <c r="S100" s="99"/>
      <c r="T100" s="114"/>
      <c r="U100" s="110"/>
      <c r="V100" s="105"/>
      <c r="W100" s="100"/>
      <c r="X100" s="142"/>
      <c r="Y100" s="133"/>
    </row>
    <row r="101" spans="1:25" s="42" customFormat="1" ht="99" customHeight="1">
      <c r="A101" s="139">
        <v>83</v>
      </c>
      <c r="B101" s="62" t="s">
        <v>417</v>
      </c>
      <c r="C101" s="48" t="s">
        <v>112</v>
      </c>
      <c r="D101" s="48" t="s">
        <v>418</v>
      </c>
      <c r="E101" s="94" t="s">
        <v>419</v>
      </c>
      <c r="F101" s="94" t="s">
        <v>419</v>
      </c>
      <c r="G101" s="126" t="s">
        <v>420</v>
      </c>
      <c r="H101" s="127" t="s">
        <v>420</v>
      </c>
      <c r="I101" s="95" t="s">
        <v>421</v>
      </c>
      <c r="J101" s="95" t="s">
        <v>421</v>
      </c>
      <c r="K101" s="49" t="s">
        <v>31</v>
      </c>
      <c r="L101" s="49" t="s">
        <v>422</v>
      </c>
      <c r="M101" s="48" t="s">
        <v>213</v>
      </c>
      <c r="N101" s="55" t="s">
        <v>356</v>
      </c>
      <c r="O101" s="51">
        <v>1</v>
      </c>
      <c r="P101" s="86">
        <v>104566.08</v>
      </c>
      <c r="Q101" s="68">
        <f>O101*P101</f>
        <v>104566.08</v>
      </c>
      <c r="R101" s="83">
        <f t="shared" ref="R101" si="84">Q101*112/100</f>
        <v>117114.0096</v>
      </c>
      <c r="S101" s="62" t="s">
        <v>94</v>
      </c>
      <c r="T101" s="83"/>
      <c r="U101" s="48" t="s">
        <v>27</v>
      </c>
      <c r="V101" s="49" t="s">
        <v>28</v>
      </c>
      <c r="W101" s="48" t="s">
        <v>30</v>
      </c>
      <c r="X101" s="140" t="s">
        <v>29</v>
      </c>
      <c r="Y101" s="133">
        <v>0</v>
      </c>
    </row>
    <row r="102" spans="1:25" s="42" customFormat="1" ht="99" customHeight="1">
      <c r="A102" s="139">
        <v>84</v>
      </c>
      <c r="B102" s="62" t="s">
        <v>417</v>
      </c>
      <c r="C102" s="48" t="s">
        <v>112</v>
      </c>
      <c r="D102" s="48" t="s">
        <v>418</v>
      </c>
      <c r="E102" s="94" t="s">
        <v>423</v>
      </c>
      <c r="F102" s="94" t="s">
        <v>423</v>
      </c>
      <c r="G102" s="126" t="s">
        <v>424</v>
      </c>
      <c r="H102" s="127" t="s">
        <v>424</v>
      </c>
      <c r="I102" s="95" t="s">
        <v>425</v>
      </c>
      <c r="J102" s="95" t="s">
        <v>425</v>
      </c>
      <c r="K102" s="49" t="s">
        <v>31</v>
      </c>
      <c r="L102" s="49" t="s">
        <v>422</v>
      </c>
      <c r="M102" s="48" t="s">
        <v>213</v>
      </c>
      <c r="N102" s="62" t="s">
        <v>356</v>
      </c>
      <c r="O102" s="51">
        <v>1</v>
      </c>
      <c r="P102" s="86">
        <v>192522.33</v>
      </c>
      <c r="Q102" s="68">
        <f t="shared" ref="Q102:Q104" si="85">O102*P102</f>
        <v>192522.33</v>
      </c>
      <c r="R102" s="83"/>
      <c r="S102" s="62" t="s">
        <v>94</v>
      </c>
      <c r="T102" s="83"/>
      <c r="U102" s="48" t="s">
        <v>27</v>
      </c>
      <c r="V102" s="49" t="s">
        <v>28</v>
      </c>
      <c r="W102" s="48" t="s">
        <v>30</v>
      </c>
      <c r="X102" s="140" t="s">
        <v>29</v>
      </c>
      <c r="Y102" s="133"/>
    </row>
    <row r="103" spans="1:25" s="42" customFormat="1" ht="99" customHeight="1">
      <c r="A103" s="139">
        <v>85</v>
      </c>
      <c r="B103" s="62" t="s">
        <v>417</v>
      </c>
      <c r="C103" s="48" t="s">
        <v>112</v>
      </c>
      <c r="D103" s="48" t="s">
        <v>418</v>
      </c>
      <c r="E103" s="96" t="s">
        <v>423</v>
      </c>
      <c r="F103" s="96" t="s">
        <v>423</v>
      </c>
      <c r="G103" s="126" t="s">
        <v>424</v>
      </c>
      <c r="H103" s="127" t="s">
        <v>424</v>
      </c>
      <c r="I103" s="95" t="s">
        <v>425</v>
      </c>
      <c r="J103" s="95" t="s">
        <v>425</v>
      </c>
      <c r="K103" s="49" t="s">
        <v>31</v>
      </c>
      <c r="L103" s="49" t="s">
        <v>422</v>
      </c>
      <c r="M103" s="48" t="s">
        <v>213</v>
      </c>
      <c r="N103" s="62" t="s">
        <v>91</v>
      </c>
      <c r="O103" s="51">
        <v>3</v>
      </c>
      <c r="P103" s="86">
        <v>133370.54</v>
      </c>
      <c r="Q103" s="68">
        <f t="shared" si="85"/>
        <v>400111.62</v>
      </c>
      <c r="R103" s="83"/>
      <c r="S103" s="62" t="s">
        <v>94</v>
      </c>
      <c r="T103" s="83"/>
      <c r="U103" s="48" t="s">
        <v>27</v>
      </c>
      <c r="V103" s="49" t="s">
        <v>28</v>
      </c>
      <c r="W103" s="48" t="s">
        <v>30</v>
      </c>
      <c r="X103" s="140" t="s">
        <v>29</v>
      </c>
      <c r="Y103" s="133"/>
    </row>
    <row r="104" spans="1:25" s="42" customFormat="1" ht="94.5">
      <c r="A104" s="139">
        <v>86</v>
      </c>
      <c r="B104" s="62" t="s">
        <v>417</v>
      </c>
      <c r="C104" s="48" t="s">
        <v>112</v>
      </c>
      <c r="D104" s="97" t="s">
        <v>38</v>
      </c>
      <c r="E104" s="94" t="s">
        <v>426</v>
      </c>
      <c r="F104" s="94" t="s">
        <v>426</v>
      </c>
      <c r="G104" s="98" t="s">
        <v>427</v>
      </c>
      <c r="H104" s="98" t="s">
        <v>427</v>
      </c>
      <c r="I104" s="146" t="s">
        <v>428</v>
      </c>
      <c r="J104" s="95" t="s">
        <v>428</v>
      </c>
      <c r="K104" s="49" t="s">
        <v>31</v>
      </c>
      <c r="L104" s="49" t="s">
        <v>422</v>
      </c>
      <c r="M104" s="48" t="s">
        <v>213</v>
      </c>
      <c r="N104" s="62" t="s">
        <v>91</v>
      </c>
      <c r="O104" s="83">
        <v>10948</v>
      </c>
      <c r="P104" s="86">
        <v>66.069999999999993</v>
      </c>
      <c r="Q104" s="68">
        <f t="shared" si="85"/>
        <v>723334.35999999987</v>
      </c>
      <c r="R104" s="85">
        <f t="shared" ref="R104:R112" si="86">Q104*112/100</f>
        <v>810134.4831999999</v>
      </c>
      <c r="S104" s="62" t="s">
        <v>94</v>
      </c>
      <c r="T104" s="83"/>
      <c r="U104" s="48" t="s">
        <v>27</v>
      </c>
      <c r="V104" s="49" t="s">
        <v>28</v>
      </c>
      <c r="W104" s="48" t="s">
        <v>30</v>
      </c>
      <c r="X104" s="140" t="s">
        <v>29</v>
      </c>
      <c r="Y104" s="133">
        <v>0</v>
      </c>
    </row>
    <row r="105" spans="1:25" s="42" customFormat="1" ht="41.25" customHeight="1">
      <c r="A105" s="141"/>
      <c r="B105" s="99"/>
      <c r="C105" s="100"/>
      <c r="D105" s="101"/>
      <c r="E105" s="102"/>
      <c r="F105" s="102"/>
      <c r="G105" s="103"/>
      <c r="H105" s="104"/>
      <c r="I105" s="147"/>
      <c r="J105" s="103"/>
      <c r="K105" s="105"/>
      <c r="L105" s="105"/>
      <c r="M105" s="100"/>
      <c r="N105" s="99"/>
      <c r="O105" s="106"/>
      <c r="P105" s="107"/>
      <c r="Q105" s="108">
        <f>SUM(Q101:Q104)</f>
        <v>1420534.39</v>
      </c>
      <c r="R105" s="109"/>
      <c r="S105" s="99"/>
      <c r="T105" s="106"/>
      <c r="U105" s="100"/>
      <c r="V105" s="105"/>
      <c r="W105" s="100"/>
      <c r="X105" s="142"/>
      <c r="Y105" s="133"/>
    </row>
    <row r="106" spans="1:25" s="42" customFormat="1" ht="105.75" customHeight="1">
      <c r="A106" s="168">
        <v>87</v>
      </c>
      <c r="B106" s="62" t="s">
        <v>431</v>
      </c>
      <c r="C106" s="48" t="s">
        <v>112</v>
      </c>
      <c r="D106" s="48" t="s">
        <v>23</v>
      </c>
      <c r="E106" s="84" t="s">
        <v>432</v>
      </c>
      <c r="F106" s="84" t="s">
        <v>432</v>
      </c>
      <c r="G106" s="72" t="s">
        <v>285</v>
      </c>
      <c r="H106" s="72" t="s">
        <v>285</v>
      </c>
      <c r="I106" s="46" t="s">
        <v>136</v>
      </c>
      <c r="J106" s="46" t="s">
        <v>136</v>
      </c>
      <c r="K106" s="46" t="s">
        <v>433</v>
      </c>
      <c r="L106" s="46" t="s">
        <v>434</v>
      </c>
      <c r="M106" s="46" t="s">
        <v>187</v>
      </c>
      <c r="N106" s="62" t="s">
        <v>23</v>
      </c>
      <c r="O106" s="83">
        <v>1</v>
      </c>
      <c r="P106" s="83">
        <v>19196428.579999998</v>
      </c>
      <c r="Q106" s="130">
        <f t="shared" ref="Q106:Q114" si="87">(O106*P106)</f>
        <v>19196428.579999998</v>
      </c>
      <c r="R106" s="85">
        <f t="shared" si="86"/>
        <v>21500000.009599999</v>
      </c>
      <c r="S106" s="83" t="s">
        <v>95</v>
      </c>
      <c r="T106" s="83"/>
      <c r="U106" s="46" t="s">
        <v>429</v>
      </c>
      <c r="V106" s="49" t="s">
        <v>28</v>
      </c>
      <c r="W106" s="48" t="s">
        <v>30</v>
      </c>
      <c r="X106" s="140" t="s">
        <v>29</v>
      </c>
      <c r="Y106" s="136"/>
    </row>
    <row r="107" spans="1:25" s="42" customFormat="1" ht="105.75" customHeight="1">
      <c r="A107" s="168">
        <v>88</v>
      </c>
      <c r="B107" s="86" t="s">
        <v>431</v>
      </c>
      <c r="C107" s="87" t="s">
        <v>112</v>
      </c>
      <c r="D107" s="87" t="s">
        <v>23</v>
      </c>
      <c r="E107" s="88" t="s">
        <v>432</v>
      </c>
      <c r="F107" s="89" t="s">
        <v>280</v>
      </c>
      <c r="G107" s="128" t="s">
        <v>285</v>
      </c>
      <c r="H107" s="128" t="s">
        <v>285</v>
      </c>
      <c r="I107" s="90" t="s">
        <v>136</v>
      </c>
      <c r="J107" s="90" t="s">
        <v>136</v>
      </c>
      <c r="K107" s="90" t="s">
        <v>433</v>
      </c>
      <c r="L107" s="90" t="s">
        <v>434</v>
      </c>
      <c r="M107" s="90" t="s">
        <v>188</v>
      </c>
      <c r="N107" s="86" t="s">
        <v>23</v>
      </c>
      <c r="O107" s="86">
        <v>1</v>
      </c>
      <c r="P107" s="90">
        <v>95982142.859999999</v>
      </c>
      <c r="Q107" s="130">
        <f t="shared" si="87"/>
        <v>95982142.859999999</v>
      </c>
      <c r="R107" s="85">
        <f t="shared" si="86"/>
        <v>107500000.00319999</v>
      </c>
      <c r="S107" s="83" t="s">
        <v>33</v>
      </c>
      <c r="T107" s="86"/>
      <c r="U107" s="90" t="s">
        <v>430</v>
      </c>
      <c r="V107" s="91" t="s">
        <v>28</v>
      </c>
      <c r="W107" s="87" t="s">
        <v>30</v>
      </c>
      <c r="X107" s="140" t="s">
        <v>29</v>
      </c>
      <c r="Y107" s="136"/>
    </row>
    <row r="108" spans="1:25" s="42" customFormat="1" ht="105.75" customHeight="1">
      <c r="A108" s="168">
        <v>89</v>
      </c>
      <c r="B108" s="86" t="s">
        <v>431</v>
      </c>
      <c r="C108" s="87" t="s">
        <v>112</v>
      </c>
      <c r="D108" s="87" t="s">
        <v>23</v>
      </c>
      <c r="E108" s="88" t="s">
        <v>280</v>
      </c>
      <c r="F108" s="88" t="s">
        <v>280</v>
      </c>
      <c r="G108" s="128" t="s">
        <v>435</v>
      </c>
      <c r="H108" s="128" t="s">
        <v>435</v>
      </c>
      <c r="I108" s="90" t="s">
        <v>136</v>
      </c>
      <c r="J108" s="90" t="s">
        <v>136</v>
      </c>
      <c r="K108" s="90" t="s">
        <v>436</v>
      </c>
      <c r="L108" s="90" t="s">
        <v>437</v>
      </c>
      <c r="M108" s="90" t="s">
        <v>187</v>
      </c>
      <c r="N108" s="86" t="s">
        <v>23</v>
      </c>
      <c r="O108" s="86">
        <v>1</v>
      </c>
      <c r="P108" s="86">
        <v>82142857.150000006</v>
      </c>
      <c r="Q108" s="130">
        <f t="shared" si="87"/>
        <v>82142857.150000006</v>
      </c>
      <c r="R108" s="85">
        <f t="shared" si="86"/>
        <v>92000000.008000016</v>
      </c>
      <c r="S108" s="83" t="s">
        <v>95</v>
      </c>
      <c r="T108" s="86"/>
      <c r="U108" s="90" t="s">
        <v>429</v>
      </c>
      <c r="V108" s="91" t="s">
        <v>28</v>
      </c>
      <c r="W108" s="87" t="s">
        <v>30</v>
      </c>
      <c r="X108" s="140" t="s">
        <v>29</v>
      </c>
      <c r="Y108" s="136"/>
    </row>
    <row r="109" spans="1:25" s="42" customFormat="1" ht="105.75" customHeight="1">
      <c r="A109" s="168">
        <v>90</v>
      </c>
      <c r="B109" s="86" t="s">
        <v>431</v>
      </c>
      <c r="C109" s="87" t="s">
        <v>112</v>
      </c>
      <c r="D109" s="87" t="s">
        <v>23</v>
      </c>
      <c r="E109" s="88" t="s">
        <v>280</v>
      </c>
      <c r="F109" s="88" t="s">
        <v>280</v>
      </c>
      <c r="G109" s="128" t="s">
        <v>435</v>
      </c>
      <c r="H109" s="128" t="s">
        <v>435</v>
      </c>
      <c r="I109" s="90" t="s">
        <v>136</v>
      </c>
      <c r="J109" s="90" t="s">
        <v>136</v>
      </c>
      <c r="K109" s="90" t="s">
        <v>436</v>
      </c>
      <c r="L109" s="90" t="s">
        <v>437</v>
      </c>
      <c r="M109" s="90" t="s">
        <v>188</v>
      </c>
      <c r="N109" s="86" t="s">
        <v>23</v>
      </c>
      <c r="O109" s="86">
        <v>1</v>
      </c>
      <c r="P109" s="90">
        <v>220197321.43000001</v>
      </c>
      <c r="Q109" s="130">
        <f t="shared" si="87"/>
        <v>220197321.43000001</v>
      </c>
      <c r="R109" s="85">
        <f t="shared" si="86"/>
        <v>246621000.0016</v>
      </c>
      <c r="S109" s="83" t="s">
        <v>33</v>
      </c>
      <c r="T109" s="86"/>
      <c r="U109" s="90" t="s">
        <v>430</v>
      </c>
      <c r="V109" s="91" t="s">
        <v>28</v>
      </c>
      <c r="W109" s="87" t="s">
        <v>30</v>
      </c>
      <c r="X109" s="140" t="s">
        <v>29</v>
      </c>
      <c r="Y109" s="136"/>
    </row>
    <row r="110" spans="1:25" s="42" customFormat="1" ht="132" customHeight="1">
      <c r="A110" s="168">
        <v>91</v>
      </c>
      <c r="B110" s="86" t="s">
        <v>431</v>
      </c>
      <c r="C110" s="87" t="s">
        <v>112</v>
      </c>
      <c r="D110" s="87" t="s">
        <v>23</v>
      </c>
      <c r="E110" s="89" t="s">
        <v>280</v>
      </c>
      <c r="F110" s="89" t="s">
        <v>280</v>
      </c>
      <c r="G110" s="128" t="s">
        <v>285</v>
      </c>
      <c r="H110" s="128" t="s">
        <v>285</v>
      </c>
      <c r="I110" s="90" t="s">
        <v>136</v>
      </c>
      <c r="J110" s="90" t="s">
        <v>136</v>
      </c>
      <c r="K110" s="90" t="s">
        <v>438</v>
      </c>
      <c r="L110" s="90" t="s">
        <v>439</v>
      </c>
      <c r="M110" s="90" t="s">
        <v>187</v>
      </c>
      <c r="N110" s="86" t="s">
        <v>23</v>
      </c>
      <c r="O110" s="86">
        <v>1</v>
      </c>
      <c r="P110" s="86">
        <v>998000</v>
      </c>
      <c r="Q110" s="130">
        <f t="shared" si="87"/>
        <v>998000</v>
      </c>
      <c r="R110" s="85">
        <f t="shared" si="86"/>
        <v>1117760</v>
      </c>
      <c r="S110" s="83" t="s">
        <v>95</v>
      </c>
      <c r="T110" s="86"/>
      <c r="U110" s="90" t="s">
        <v>429</v>
      </c>
      <c r="V110" s="91" t="s">
        <v>28</v>
      </c>
      <c r="W110" s="87" t="s">
        <v>30</v>
      </c>
      <c r="X110" s="140" t="s">
        <v>29</v>
      </c>
      <c r="Y110" s="136"/>
    </row>
    <row r="111" spans="1:25" s="42" customFormat="1" ht="105.75" customHeight="1">
      <c r="A111" s="168">
        <v>92</v>
      </c>
      <c r="B111" s="86" t="s">
        <v>431</v>
      </c>
      <c r="C111" s="87" t="s">
        <v>112</v>
      </c>
      <c r="D111" s="87" t="s">
        <v>23</v>
      </c>
      <c r="E111" s="88" t="s">
        <v>440</v>
      </c>
      <c r="F111" s="88" t="s">
        <v>440</v>
      </c>
      <c r="G111" s="128" t="s">
        <v>285</v>
      </c>
      <c r="H111" s="128" t="s">
        <v>285</v>
      </c>
      <c r="I111" s="90" t="s">
        <v>136</v>
      </c>
      <c r="J111" s="90" t="s">
        <v>136</v>
      </c>
      <c r="K111" s="90" t="s">
        <v>438</v>
      </c>
      <c r="L111" s="90" t="s">
        <v>439</v>
      </c>
      <c r="M111" s="90" t="s">
        <v>188</v>
      </c>
      <c r="N111" s="86" t="s">
        <v>23</v>
      </c>
      <c r="O111" s="86">
        <v>1</v>
      </c>
      <c r="P111" s="90">
        <v>3930571</v>
      </c>
      <c r="Q111" s="130">
        <f t="shared" si="87"/>
        <v>3930571</v>
      </c>
      <c r="R111" s="85">
        <f t="shared" si="86"/>
        <v>4402239.5199999996</v>
      </c>
      <c r="S111" s="83" t="s">
        <v>95</v>
      </c>
      <c r="T111" s="86"/>
      <c r="U111" s="90" t="s">
        <v>430</v>
      </c>
      <c r="V111" s="91" t="s">
        <v>28</v>
      </c>
      <c r="W111" s="87" t="s">
        <v>30</v>
      </c>
      <c r="X111" s="140" t="s">
        <v>29</v>
      </c>
      <c r="Y111" s="136"/>
    </row>
    <row r="112" spans="1:25" s="42" customFormat="1" ht="105.75" customHeight="1">
      <c r="A112" s="168">
        <v>93</v>
      </c>
      <c r="B112" s="86" t="s">
        <v>431</v>
      </c>
      <c r="C112" s="87" t="s">
        <v>112</v>
      </c>
      <c r="D112" s="87" t="s">
        <v>23</v>
      </c>
      <c r="E112" s="90" t="s">
        <v>135</v>
      </c>
      <c r="F112" s="89" t="s">
        <v>441</v>
      </c>
      <c r="G112" s="128" t="s">
        <v>442</v>
      </c>
      <c r="H112" s="128" t="s">
        <v>442</v>
      </c>
      <c r="I112" s="90" t="s">
        <v>136</v>
      </c>
      <c r="J112" s="90" t="s">
        <v>136</v>
      </c>
      <c r="K112" s="90" t="s">
        <v>443</v>
      </c>
      <c r="L112" s="90" t="s">
        <v>444</v>
      </c>
      <c r="M112" s="90" t="s">
        <v>188</v>
      </c>
      <c r="N112" s="86" t="s">
        <v>23</v>
      </c>
      <c r="O112" s="86">
        <v>1</v>
      </c>
      <c r="P112" s="86">
        <v>13017857.15</v>
      </c>
      <c r="Q112" s="130">
        <f t="shared" si="87"/>
        <v>13017857.15</v>
      </c>
      <c r="R112" s="85">
        <f t="shared" si="86"/>
        <v>14580000.007999999</v>
      </c>
      <c r="S112" s="83" t="s">
        <v>44</v>
      </c>
      <c r="T112" s="86"/>
      <c r="U112" s="90" t="s">
        <v>249</v>
      </c>
      <c r="V112" s="91" t="s">
        <v>28</v>
      </c>
      <c r="W112" s="87" t="s">
        <v>30</v>
      </c>
      <c r="X112" s="140" t="s">
        <v>29</v>
      </c>
      <c r="Y112" s="136"/>
    </row>
    <row r="113" spans="1:25" s="42" customFormat="1" ht="105.75" customHeight="1">
      <c r="A113" s="168">
        <v>94</v>
      </c>
      <c r="B113" s="86" t="s">
        <v>431</v>
      </c>
      <c r="C113" s="87" t="s">
        <v>112</v>
      </c>
      <c r="D113" s="87" t="s">
        <v>23</v>
      </c>
      <c r="E113" s="90" t="s">
        <v>445</v>
      </c>
      <c r="F113" s="90" t="s">
        <v>445</v>
      </c>
      <c r="G113" s="129" t="s">
        <v>446</v>
      </c>
      <c r="H113" s="129" t="s">
        <v>446</v>
      </c>
      <c r="I113" s="92" t="s">
        <v>446</v>
      </c>
      <c r="J113" s="92" t="s">
        <v>446</v>
      </c>
      <c r="K113" s="90" t="s">
        <v>447</v>
      </c>
      <c r="L113" s="90" t="s">
        <v>447</v>
      </c>
      <c r="M113" s="48" t="s">
        <v>213</v>
      </c>
      <c r="N113" s="86" t="s">
        <v>23</v>
      </c>
      <c r="O113" s="86">
        <v>1</v>
      </c>
      <c r="P113" s="86">
        <v>2388392.86</v>
      </c>
      <c r="Q113" s="130">
        <f t="shared" si="87"/>
        <v>2388392.86</v>
      </c>
      <c r="R113" s="93"/>
      <c r="S113" s="86" t="s">
        <v>95</v>
      </c>
      <c r="T113" s="86"/>
      <c r="U113" s="90" t="s">
        <v>249</v>
      </c>
      <c r="V113" s="91" t="s">
        <v>28</v>
      </c>
      <c r="W113" s="87" t="s">
        <v>30</v>
      </c>
      <c r="X113" s="140" t="s">
        <v>29</v>
      </c>
      <c r="Y113" s="136"/>
    </row>
    <row r="114" spans="1:25" s="42" customFormat="1" ht="105.75" customHeight="1">
      <c r="A114" s="168">
        <v>95</v>
      </c>
      <c r="B114" s="86" t="s">
        <v>431</v>
      </c>
      <c r="C114" s="87" t="s">
        <v>112</v>
      </c>
      <c r="D114" s="87" t="s">
        <v>23</v>
      </c>
      <c r="E114" s="90" t="s">
        <v>445</v>
      </c>
      <c r="F114" s="90" t="s">
        <v>445</v>
      </c>
      <c r="G114" s="129" t="s">
        <v>446</v>
      </c>
      <c r="H114" s="129" t="s">
        <v>446</v>
      </c>
      <c r="I114" s="92" t="s">
        <v>446</v>
      </c>
      <c r="J114" s="92" t="s">
        <v>446</v>
      </c>
      <c r="K114" s="90" t="s">
        <v>448</v>
      </c>
      <c r="L114" s="90" t="s">
        <v>448</v>
      </c>
      <c r="M114" s="48" t="s">
        <v>213</v>
      </c>
      <c r="N114" s="86" t="s">
        <v>23</v>
      </c>
      <c r="O114" s="86">
        <v>1</v>
      </c>
      <c r="P114" s="86">
        <v>4216071.43</v>
      </c>
      <c r="Q114" s="130">
        <f t="shared" si="87"/>
        <v>4216071.43</v>
      </c>
      <c r="R114" s="93"/>
      <c r="S114" s="86" t="s">
        <v>95</v>
      </c>
      <c r="T114" s="86"/>
      <c r="U114" s="90" t="s">
        <v>249</v>
      </c>
      <c r="V114" s="91" t="s">
        <v>28</v>
      </c>
      <c r="W114" s="87" t="s">
        <v>30</v>
      </c>
      <c r="X114" s="140" t="s">
        <v>29</v>
      </c>
      <c r="Y114" s="136"/>
    </row>
    <row r="115" spans="1:25" s="42" customFormat="1" ht="42.75" customHeight="1">
      <c r="A115" s="141"/>
      <c r="B115" s="99"/>
      <c r="C115" s="100"/>
      <c r="D115" s="100"/>
      <c r="E115" s="110"/>
      <c r="F115" s="111"/>
      <c r="G115" s="110"/>
      <c r="H115" s="110"/>
      <c r="I115" s="110"/>
      <c r="J115" s="110"/>
      <c r="K115" s="110"/>
      <c r="L115" s="110"/>
      <c r="M115" s="100"/>
      <c r="N115" s="112"/>
      <c r="O115" s="113"/>
      <c r="P115" s="114"/>
      <c r="Q115" s="115">
        <f>SUM(Q106:Q114)</f>
        <v>442069642.45999998</v>
      </c>
      <c r="R115" s="114"/>
      <c r="S115" s="99"/>
      <c r="T115" s="114"/>
      <c r="U115" s="110"/>
      <c r="V115" s="105"/>
      <c r="W115" s="100"/>
      <c r="X115" s="142"/>
      <c r="Y115" s="133"/>
    </row>
    <row r="116" spans="1:25" s="42" customFormat="1" ht="111.75" thickBot="1">
      <c r="A116" s="139">
        <v>96</v>
      </c>
      <c r="B116" s="46" t="s">
        <v>113</v>
      </c>
      <c r="C116" s="48" t="s">
        <v>112</v>
      </c>
      <c r="D116" s="62" t="s">
        <v>38</v>
      </c>
      <c r="E116" s="49"/>
      <c r="F116" s="47" t="s">
        <v>353</v>
      </c>
      <c r="G116" s="69" t="s">
        <v>354</v>
      </c>
      <c r="H116" s="69" t="s">
        <v>354</v>
      </c>
      <c r="I116" s="47" t="s">
        <v>355</v>
      </c>
      <c r="J116" s="47" t="s">
        <v>355</v>
      </c>
      <c r="K116" s="49" t="s">
        <v>413</v>
      </c>
      <c r="L116" s="80" t="s">
        <v>333</v>
      </c>
      <c r="M116" s="46" t="s">
        <v>188</v>
      </c>
      <c r="N116" s="46" t="s">
        <v>356</v>
      </c>
      <c r="O116" s="81">
        <v>22</v>
      </c>
      <c r="P116" s="171">
        <v>2435064.94</v>
      </c>
      <c r="Q116" s="68">
        <f t="shared" ref="Q116:Q121" si="88">(O116*P116)</f>
        <v>53571428.68</v>
      </c>
      <c r="R116" s="64">
        <f t="shared" ref="R116" si="89">Q116*112/100</f>
        <v>60000000.121600002</v>
      </c>
      <c r="S116" s="62" t="s">
        <v>44</v>
      </c>
      <c r="T116" s="52"/>
      <c r="U116" s="46" t="s">
        <v>249</v>
      </c>
      <c r="V116" s="49" t="s">
        <v>28</v>
      </c>
      <c r="W116" s="48" t="s">
        <v>30</v>
      </c>
      <c r="X116" s="140" t="s">
        <v>29</v>
      </c>
      <c r="Y116" s="137">
        <v>0</v>
      </c>
    </row>
    <row r="117" spans="1:25" s="42" customFormat="1" ht="67.5" customHeight="1" thickBot="1">
      <c r="A117" s="139">
        <v>97</v>
      </c>
      <c r="B117" s="46" t="s">
        <v>113</v>
      </c>
      <c r="C117" s="48" t="s">
        <v>112</v>
      </c>
      <c r="D117" s="62" t="s">
        <v>38</v>
      </c>
      <c r="E117" s="49"/>
      <c r="F117" s="47" t="s">
        <v>350</v>
      </c>
      <c r="G117" s="69" t="s">
        <v>351</v>
      </c>
      <c r="H117" s="69" t="s">
        <v>351</v>
      </c>
      <c r="I117" s="47" t="s">
        <v>352</v>
      </c>
      <c r="J117" s="47" t="s">
        <v>352</v>
      </c>
      <c r="K117" s="49" t="s">
        <v>414</v>
      </c>
      <c r="L117" s="80" t="s">
        <v>334</v>
      </c>
      <c r="M117" s="46" t="s">
        <v>188</v>
      </c>
      <c r="N117" s="46" t="s">
        <v>114</v>
      </c>
      <c r="O117" s="81">
        <v>187</v>
      </c>
      <c r="P117" s="171">
        <v>458876.05</v>
      </c>
      <c r="Q117" s="68">
        <f t="shared" si="88"/>
        <v>85809821.349999994</v>
      </c>
      <c r="R117" s="64"/>
      <c r="S117" s="62" t="s">
        <v>44</v>
      </c>
      <c r="T117" s="52"/>
      <c r="U117" s="46" t="s">
        <v>249</v>
      </c>
      <c r="V117" s="49" t="s">
        <v>28</v>
      </c>
      <c r="W117" s="48" t="s">
        <v>30</v>
      </c>
      <c r="X117" s="140" t="s">
        <v>29</v>
      </c>
      <c r="Y117" s="58"/>
    </row>
    <row r="118" spans="1:25" s="42" customFormat="1" ht="67.5" customHeight="1" thickBot="1">
      <c r="A118" s="139">
        <v>98</v>
      </c>
      <c r="B118" s="46" t="s">
        <v>113</v>
      </c>
      <c r="C118" s="48" t="s">
        <v>112</v>
      </c>
      <c r="D118" s="62" t="s">
        <v>38</v>
      </c>
      <c r="E118" s="49"/>
      <c r="F118" s="47" t="s">
        <v>347</v>
      </c>
      <c r="G118" s="69" t="s">
        <v>348</v>
      </c>
      <c r="H118" s="69" t="s">
        <v>348</v>
      </c>
      <c r="I118" s="47" t="s">
        <v>349</v>
      </c>
      <c r="J118" s="47" t="s">
        <v>349</v>
      </c>
      <c r="K118" s="49" t="s">
        <v>335</v>
      </c>
      <c r="L118" s="80" t="s">
        <v>335</v>
      </c>
      <c r="M118" s="46" t="s">
        <v>188</v>
      </c>
      <c r="N118" s="46" t="s">
        <v>114</v>
      </c>
      <c r="O118" s="81">
        <v>3</v>
      </c>
      <c r="P118" s="171">
        <v>17857142.859999999</v>
      </c>
      <c r="Q118" s="68">
        <f t="shared" si="88"/>
        <v>53571428.579999998</v>
      </c>
      <c r="R118" s="64"/>
      <c r="S118" s="62" t="s">
        <v>44</v>
      </c>
      <c r="T118" s="52"/>
      <c r="U118" s="46" t="s">
        <v>249</v>
      </c>
      <c r="V118" s="49" t="s">
        <v>28</v>
      </c>
      <c r="W118" s="48" t="s">
        <v>30</v>
      </c>
      <c r="X118" s="140" t="s">
        <v>29</v>
      </c>
      <c r="Y118" s="58"/>
    </row>
    <row r="119" spans="1:25" s="42" customFormat="1" ht="67.5" customHeight="1" thickBot="1">
      <c r="A119" s="139">
        <v>99</v>
      </c>
      <c r="B119" s="46" t="s">
        <v>113</v>
      </c>
      <c r="C119" s="48" t="s">
        <v>112</v>
      </c>
      <c r="D119" s="62" t="s">
        <v>38</v>
      </c>
      <c r="E119" s="49"/>
      <c r="F119" s="47" t="s">
        <v>344</v>
      </c>
      <c r="G119" s="69" t="s">
        <v>346</v>
      </c>
      <c r="H119" s="69" t="s">
        <v>346</v>
      </c>
      <c r="I119" s="47" t="s">
        <v>345</v>
      </c>
      <c r="J119" s="47" t="s">
        <v>345</v>
      </c>
      <c r="K119" s="49" t="s">
        <v>336</v>
      </c>
      <c r="L119" s="80" t="s">
        <v>336</v>
      </c>
      <c r="M119" s="46" t="s">
        <v>188</v>
      </c>
      <c r="N119" s="46" t="s">
        <v>114</v>
      </c>
      <c r="O119" s="81">
        <v>1</v>
      </c>
      <c r="P119" s="171">
        <v>17857142.859999999</v>
      </c>
      <c r="Q119" s="68">
        <f t="shared" si="88"/>
        <v>17857142.859999999</v>
      </c>
      <c r="R119" s="64"/>
      <c r="S119" s="62" t="s">
        <v>44</v>
      </c>
      <c r="T119" s="52"/>
      <c r="U119" s="46" t="s">
        <v>249</v>
      </c>
      <c r="V119" s="49" t="s">
        <v>28</v>
      </c>
      <c r="W119" s="48" t="s">
        <v>30</v>
      </c>
      <c r="X119" s="140" t="s">
        <v>29</v>
      </c>
      <c r="Y119" s="58"/>
    </row>
    <row r="120" spans="1:25" s="42" customFormat="1" ht="105" customHeight="1" thickBot="1">
      <c r="A120" s="139">
        <v>100</v>
      </c>
      <c r="B120" s="46" t="s">
        <v>113</v>
      </c>
      <c r="C120" s="48" t="s">
        <v>112</v>
      </c>
      <c r="D120" s="62" t="s">
        <v>38</v>
      </c>
      <c r="E120" s="49"/>
      <c r="F120" s="47" t="s">
        <v>340</v>
      </c>
      <c r="G120" s="69" t="s">
        <v>341</v>
      </c>
      <c r="H120" s="69" t="s">
        <v>341</v>
      </c>
      <c r="I120" s="47" t="s">
        <v>341</v>
      </c>
      <c r="J120" s="47" t="s">
        <v>341</v>
      </c>
      <c r="K120" s="49" t="s">
        <v>415</v>
      </c>
      <c r="L120" s="170" t="s">
        <v>337</v>
      </c>
      <c r="M120" s="46" t="s">
        <v>188</v>
      </c>
      <c r="N120" s="46" t="s">
        <v>114</v>
      </c>
      <c r="O120" s="52">
        <v>134</v>
      </c>
      <c r="P120" s="73">
        <v>1851332.62</v>
      </c>
      <c r="Q120" s="68">
        <f t="shared" si="88"/>
        <v>248078571.08000001</v>
      </c>
      <c r="R120" s="64"/>
      <c r="S120" s="62" t="s">
        <v>44</v>
      </c>
      <c r="T120" s="52"/>
      <c r="U120" s="46" t="s">
        <v>249</v>
      </c>
      <c r="V120" s="49" t="s">
        <v>28</v>
      </c>
      <c r="W120" s="48" t="s">
        <v>30</v>
      </c>
      <c r="X120" s="140" t="s">
        <v>29</v>
      </c>
      <c r="Y120" s="58"/>
    </row>
    <row r="121" spans="1:25" s="42" customFormat="1" ht="74.25" customHeight="1" thickBot="1">
      <c r="A121" s="139">
        <v>101</v>
      </c>
      <c r="B121" s="46" t="s">
        <v>113</v>
      </c>
      <c r="C121" s="48" t="s">
        <v>112</v>
      </c>
      <c r="D121" s="62" t="s">
        <v>38</v>
      </c>
      <c r="E121" s="49"/>
      <c r="F121" s="47" t="s">
        <v>339</v>
      </c>
      <c r="G121" s="69" t="s">
        <v>342</v>
      </c>
      <c r="H121" s="69" t="s">
        <v>342</v>
      </c>
      <c r="I121" s="47" t="s">
        <v>343</v>
      </c>
      <c r="J121" s="47" t="s">
        <v>343</v>
      </c>
      <c r="K121" s="49" t="s">
        <v>416</v>
      </c>
      <c r="L121" s="82" t="s">
        <v>338</v>
      </c>
      <c r="M121" s="46" t="s">
        <v>188</v>
      </c>
      <c r="N121" s="46" t="s">
        <v>114</v>
      </c>
      <c r="O121" s="52">
        <v>1</v>
      </c>
      <c r="P121" s="73">
        <v>128051428.56999999</v>
      </c>
      <c r="Q121" s="68">
        <f t="shared" si="88"/>
        <v>128051428.56999999</v>
      </c>
      <c r="R121" s="64"/>
      <c r="S121" s="62" t="s">
        <v>44</v>
      </c>
      <c r="T121" s="52"/>
      <c r="U121" s="46" t="s">
        <v>249</v>
      </c>
      <c r="V121" s="49" t="s">
        <v>28</v>
      </c>
      <c r="W121" s="48" t="s">
        <v>30</v>
      </c>
      <c r="X121" s="140" t="s">
        <v>29</v>
      </c>
      <c r="Y121" s="58"/>
    </row>
    <row r="122" spans="1:25" s="42" customFormat="1" ht="41.25" customHeight="1" thickBot="1">
      <c r="A122" s="141"/>
      <c r="B122" s="110"/>
      <c r="C122" s="100"/>
      <c r="D122" s="99"/>
      <c r="E122" s="105"/>
      <c r="F122" s="111"/>
      <c r="G122" s="111"/>
      <c r="H122" s="111"/>
      <c r="I122" s="111"/>
      <c r="J122" s="111"/>
      <c r="K122" s="105"/>
      <c r="L122" s="105"/>
      <c r="M122" s="110"/>
      <c r="N122" s="110"/>
      <c r="O122" s="114"/>
      <c r="P122" s="117"/>
      <c r="Q122" s="115">
        <f>SUM(Q116:Q121)</f>
        <v>586939821.12000012</v>
      </c>
      <c r="R122" s="117"/>
      <c r="S122" s="99"/>
      <c r="T122" s="114"/>
      <c r="U122" s="110"/>
      <c r="V122" s="105"/>
      <c r="W122" s="100"/>
      <c r="X122" s="142"/>
      <c r="Y122" s="58"/>
    </row>
    <row r="123" spans="1:25" s="42" customFormat="1" ht="111" thickBot="1">
      <c r="A123" s="139">
        <v>102</v>
      </c>
      <c r="B123" s="46" t="s">
        <v>134</v>
      </c>
      <c r="C123" s="48" t="s">
        <v>112</v>
      </c>
      <c r="D123" s="62" t="s">
        <v>38</v>
      </c>
      <c r="E123" s="66" t="s">
        <v>132</v>
      </c>
      <c r="F123" s="47" t="s">
        <v>286</v>
      </c>
      <c r="G123" s="69" t="s">
        <v>287</v>
      </c>
      <c r="H123" s="69" t="s">
        <v>287</v>
      </c>
      <c r="I123" s="47" t="s">
        <v>288</v>
      </c>
      <c r="J123" s="47" t="s">
        <v>288</v>
      </c>
      <c r="K123" s="49" t="s">
        <v>251</v>
      </c>
      <c r="L123" s="49" t="s">
        <v>251</v>
      </c>
      <c r="M123" s="46" t="s">
        <v>188</v>
      </c>
      <c r="N123" s="46" t="s">
        <v>133</v>
      </c>
      <c r="O123" s="52">
        <v>10</v>
      </c>
      <c r="P123" s="64">
        <v>19523400</v>
      </c>
      <c r="Q123" s="68">
        <f t="shared" ref="Q123" si="90">(O123*P123)</f>
        <v>195234000</v>
      </c>
      <c r="R123" s="64">
        <f t="shared" ref="R123" si="91">Q123*112/100</f>
        <v>218662080</v>
      </c>
      <c r="S123" s="62" t="s">
        <v>44</v>
      </c>
      <c r="T123" s="52"/>
      <c r="U123" s="46" t="s">
        <v>249</v>
      </c>
      <c r="V123" s="49" t="s">
        <v>28</v>
      </c>
      <c r="W123" s="48" t="s">
        <v>30</v>
      </c>
      <c r="X123" s="140" t="s">
        <v>29</v>
      </c>
      <c r="Y123" s="58"/>
    </row>
    <row r="124" spans="1:25" s="42" customFormat="1" ht="44.25" customHeight="1" thickBot="1">
      <c r="A124" s="148"/>
      <c r="B124" s="149"/>
      <c r="C124" s="150"/>
      <c r="D124" s="151"/>
      <c r="E124" s="152"/>
      <c r="F124" s="153"/>
      <c r="G124" s="153"/>
      <c r="H124" s="153"/>
      <c r="I124" s="153"/>
      <c r="J124" s="153"/>
      <c r="K124" s="154"/>
      <c r="L124" s="154"/>
      <c r="M124" s="149"/>
      <c r="N124" s="149"/>
      <c r="O124" s="155"/>
      <c r="P124" s="156"/>
      <c r="Q124" s="157">
        <f>SUM(Q123)</f>
        <v>195234000</v>
      </c>
      <c r="R124" s="156"/>
      <c r="S124" s="151"/>
      <c r="T124" s="155"/>
      <c r="U124" s="149"/>
      <c r="V124" s="154"/>
      <c r="W124" s="150"/>
      <c r="X124" s="158"/>
      <c r="Y124" s="58"/>
    </row>
    <row r="125" spans="1:25" ht="37.5" customHeight="1" thickBot="1">
      <c r="A125" s="159"/>
      <c r="B125" s="160"/>
      <c r="C125" s="160"/>
      <c r="D125" s="160"/>
      <c r="E125" s="160"/>
      <c r="F125" s="160"/>
      <c r="G125" s="160"/>
      <c r="H125" s="160"/>
      <c r="I125" s="160"/>
      <c r="J125" s="160"/>
      <c r="K125" s="160"/>
      <c r="L125" s="160"/>
      <c r="M125" s="161"/>
      <c r="N125" s="160"/>
      <c r="O125" s="196" t="s">
        <v>131</v>
      </c>
      <c r="P125" s="196"/>
      <c r="Q125" s="162">
        <f>Q13+Q18+Q44+Q48+Q63+Q70+Q100+Q105+Q115+Q122+Q124</f>
        <v>2103344156.3500001</v>
      </c>
      <c r="R125" s="163"/>
      <c r="S125" s="160"/>
      <c r="T125" s="160"/>
      <c r="U125" s="160"/>
      <c r="V125" s="160"/>
      <c r="W125" s="160"/>
      <c r="X125" s="160"/>
      <c r="Y125" s="24"/>
    </row>
    <row r="126" spans="1:25" ht="33" customHeight="1">
      <c r="A126" s="164"/>
      <c r="B126" s="164"/>
      <c r="C126" s="164"/>
      <c r="D126" s="164"/>
      <c r="E126" s="164"/>
      <c r="F126" s="164"/>
      <c r="G126" s="164"/>
      <c r="H126" s="164"/>
      <c r="I126" s="164"/>
      <c r="J126" s="164"/>
      <c r="K126" s="164"/>
      <c r="L126" s="164"/>
      <c r="M126" s="165"/>
      <c r="N126" s="164"/>
      <c r="O126" s="196" t="s">
        <v>454</v>
      </c>
      <c r="P126" s="196"/>
      <c r="Q126" s="162">
        <v>2355745455.1100001</v>
      </c>
      <c r="R126" s="167"/>
      <c r="S126" s="164"/>
      <c r="T126" s="164"/>
      <c r="U126" s="164"/>
      <c r="V126" s="164"/>
      <c r="W126" s="164"/>
      <c r="X126" s="164"/>
    </row>
    <row r="127" spans="1:25" ht="33" customHeight="1">
      <c r="A127" s="164"/>
      <c r="B127" s="164"/>
      <c r="C127" s="164"/>
      <c r="D127" s="164"/>
      <c r="E127" s="164"/>
      <c r="F127" s="164"/>
      <c r="G127" s="164"/>
      <c r="H127" s="164"/>
      <c r="I127" s="164"/>
      <c r="J127" s="164"/>
      <c r="K127" s="164"/>
      <c r="L127" s="164"/>
      <c r="M127" s="165"/>
      <c r="N127" s="164"/>
      <c r="O127" s="169"/>
      <c r="P127" s="169"/>
      <c r="Q127" s="166"/>
      <c r="R127" s="167"/>
      <c r="S127" s="164"/>
      <c r="T127" s="164"/>
      <c r="U127" s="164"/>
      <c r="V127" s="164"/>
      <c r="W127" s="164"/>
      <c r="X127" s="164"/>
    </row>
    <row r="128" spans="1:25" ht="42.75" customHeight="1">
      <c r="G128" s="197" t="s">
        <v>452</v>
      </c>
      <c r="H128" s="197"/>
      <c r="I128" s="197"/>
      <c r="J128" s="23"/>
      <c r="K128" s="23"/>
      <c r="L128" s="23"/>
      <c r="M128" s="30"/>
      <c r="N128" s="23"/>
      <c r="O128" s="23"/>
      <c r="P128" s="23"/>
      <c r="Q128" s="197" t="s">
        <v>453</v>
      </c>
      <c r="R128" s="197"/>
      <c r="S128" s="197"/>
    </row>
  </sheetData>
  <mergeCells count="34">
    <mergeCell ref="A9:A11"/>
    <mergeCell ref="O125:P125"/>
    <mergeCell ref="G128:I128"/>
    <mergeCell ref="Q128:S128"/>
    <mergeCell ref="B2:K2"/>
    <mergeCell ref="B4:B5"/>
    <mergeCell ref="C4:C5"/>
    <mergeCell ref="D4:E4"/>
    <mergeCell ref="G4:G5"/>
    <mergeCell ref="H4:H5"/>
    <mergeCell ref="I4:I5"/>
    <mergeCell ref="O126:P126"/>
    <mergeCell ref="Y9:Y10"/>
    <mergeCell ref="S9:S10"/>
    <mergeCell ref="L9:L10"/>
    <mergeCell ref="C9:C10"/>
    <mergeCell ref="B9:B10"/>
    <mergeCell ref="J9:J10"/>
    <mergeCell ref="K9:K10"/>
    <mergeCell ref="X9:X10"/>
    <mergeCell ref="R9:R10"/>
    <mergeCell ref="O9:O10"/>
    <mergeCell ref="Q9:Q10"/>
    <mergeCell ref="N9:N10"/>
    <mergeCell ref="P9:P10"/>
    <mergeCell ref="I9:I10"/>
    <mergeCell ref="T9:T10"/>
    <mergeCell ref="V9:V10"/>
    <mergeCell ref="W9:W10"/>
    <mergeCell ref="U9:U10"/>
    <mergeCell ref="D9:D10"/>
    <mergeCell ref="E9:E10"/>
    <mergeCell ref="G9:G10"/>
    <mergeCell ref="H9:H10"/>
  </mergeCells>
  <dataValidations xWindow="602" yWindow="894" count="18">
    <dataValidation type="list" allowBlank="1" showInputMessage="1" showErrorMessage="1" sqref="D12:D13 D106:D115 D19:D103">
      <formula1>ВидПредмета</formula1>
    </dataValidation>
    <dataValidation type="textLength" allowBlank="1" showInputMessage="1" showErrorMessage="1" error="Недопустимая длина кода КТРУ" prompt="Введите код товара, работы или услуги в соответствии с КТРУ" sqref="E33:E36 E41:E42 E45:E53 E58 E63:E76 E14:E31 E89 E91 E116:E124 E83:E86 F14:F17">
      <formula1>20</formula1>
      <formula2>25</formula2>
    </dataValidation>
    <dataValidation allowBlank="1" showInputMessage="1" showErrorMessage="1" prompt="Характеристика на русском языке заполняется автоматически в соответствии с КТРУ" sqref="J51 J49 J33 L31:L33 K32 J41:J42 J24:J31"/>
    <dataValidation allowBlank="1" showInputMessage="1" showErrorMessage="1" prompt="Характеристика на государственном языке заполняется автоматически в соответствии с КТРУ" sqref="J21:J23 J50 I49:I51 I46:J48 I33 K31 K33 I21:I31 I41:I42 I123:J124 I83:J86 I76:J76 I63:J63 I53:J53"/>
    <dataValidation allowBlank="1" showInputMessage="1" showErrorMessage="1" prompt="Наименование на государственном языке заполняется автоматически в соответствии с КТРУ" sqref="H12:H15 G49:G52 H50:H52 G45:H48 G33:G34 G21:G31 G41:G42 E12:F13 F83:F88 F79:F80 G64:H70 I71:J75 F89:J89 F18:F70 G12:G18 F71:H76 I120:J120 G116:H124 G83:H86 F115:F124 F107 E110:F110 F112 F90:F100"/>
    <dataValidation allowBlank="1" showInputMessage="1" showErrorMessage="1" prompt="Наименование на русском языке заполняется автоматически в соответствии с КТРУ" sqref="H49 H33:H34 H21:H31 H41:H42 I64:J70 H16:H18 I121:J122 I116:J119"/>
    <dataValidation allowBlank="1" showInputMessage="1" showErrorMessage="1" prompt="Введите дополнительную характеристику на государственном языке" sqref="K51:K52 K43:K49 K22:K30 L26:L29 K41:L42 K123:L124 K71 K73:K74 K77:K82 K92:K93 K101:K105"/>
    <dataValidation allowBlank="1" showInputMessage="1" showErrorMessage="1" prompt="Введите дополнительную характеристику на русском языке" sqref="L43:L49 L30 L51:L52 L22:L25 L71 L74 L77:L82 L92:L93 K116:L122 L101:L105"/>
    <dataValidation type="list" allowBlank="1" showInputMessage="1" showErrorMessage="1" prompt="Выберите способ закупки" sqref="M52 M64 M66 M68 M99:M105 M89:M90 M92:M97 M14:M44 M113:M115 M70:M75 M77:M87">
      <formula1>Способ</formula1>
    </dataValidation>
    <dataValidation allowBlank="1" showInputMessage="1" showErrorMessage="1" prompt="Единица измерения заполняется автоматически в соответствии с КТРУ" sqref="N21:N53 N12:N18 N115 N64:N101"/>
    <dataValidation type="list" allowBlank="1" showInputMessage="1" showErrorMessage="1" sqref="S13">
      <formula1>Месяц</formula1>
    </dataValidation>
    <dataValidation allowBlank="1" showInputMessage="1" showErrorMessage="1" prompt="Введите срок поставки" sqref="U71:U75 U12:U44 U101:U105 W12:W124"/>
    <dataValidation type="list" allowBlank="1" showInputMessage="1" showErrorMessage="1" error="Необходимо выбрать год согласно выпадающего списка" sqref="WVK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formula1>Год</formula1>
    </dataValidation>
    <dataValidation type="textLength" operator="equal" allowBlank="1" showInputMessage="1" showErrorMessage="1" error="Количество цифр должно быть 12" sqref="B7:C7 IS7:IT7 SO7:SP7 ACK7:ACL7 AMG7:AMH7 AWC7:AWD7 BFY7:BFZ7 BPU7:BPV7 BZQ7:BZR7 CJM7:CJN7 CTI7:CTJ7 DDE7:DDF7 DNA7:DNB7 DWW7:DWX7 EGS7:EGT7 EQO7:EQP7 FAK7:FAL7 FKG7:FKH7 FUC7:FUD7 GDY7:GDZ7 GNU7:GNV7 GXQ7:GXR7 HHM7:HHN7 HRI7:HRJ7 IBE7:IBF7 ILA7:ILB7 IUW7:IUX7 JES7:JET7 JOO7:JOP7 JYK7:JYL7 KIG7:KIH7 KSC7:KSD7 LBY7:LBZ7 LLU7:LLV7 LVQ7:LVR7 MFM7:MFN7 MPI7:MPJ7 MZE7:MZF7 NJA7:NJB7 NSW7:NSX7 OCS7:OCT7 OMO7:OMP7 OWK7:OWL7 PGG7:PGH7 PQC7:PQD7 PZY7:PZZ7 QJU7:QJV7 QTQ7:QTR7 RDM7:RDN7 RNI7:RNJ7 RXE7:RXF7 SHA7:SHB7 SQW7:SQX7 TAS7:TAT7 TKO7:TKP7 TUK7:TUL7 UEG7:UEH7 UOC7:UOD7 UXY7:UXZ7 VHU7:VHV7 VRQ7:VRR7 WBM7:WBN7 WLI7:WLJ7 WVE7:WVF7">
      <formula1>12</formula1>
    </dataValidation>
    <dataValidation type="textLength" operator="equal" allowBlank="1" showInputMessage="1" showErrorMessage="1" error="Количество символов должно быть 7" sqref="D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formula1>7</formula1>
    </dataValidation>
    <dataValidation type="list" allowBlank="1" showInputMessage="1" showErrorMessage="1" sqref="E7:F7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formula1>Фонды</formula1>
    </dataValidation>
    <dataValidation type="list" allowBlank="1" showInputMessage="1" showErrorMessage="1" sqref="C12:C124">
      <formula1>Тип_пункта</formula1>
    </dataValidation>
    <dataValidation type="list" allowBlank="1" showInputMessage="1" showErrorMessage="1" sqref="V12:V124">
      <formula1>КАТО</formula1>
    </dataValidation>
  </dataValidations>
  <hyperlinks>
    <hyperlink ref="E103" r:id="rId1" display="https://enstru.kz/code_new.jsp?&amp;t=%D0%B4%D0%B8%D1%81%D0%BA&amp;s=common&amp;p=10&amp;n=0&amp;S=262021%2E300&amp;N=%D0%9C%D0%B0%D1%81%D1%81%D0%B8%D0%B2%20%D0%B4%D0%B8%D1%81%D0%BA%D0%BE%D0%B2%D1%8B%D0%B9&amp;fc=1&amp;fg=1&amp;new=262021.300.000002"/>
    <hyperlink ref="F103" r:id="rId2" display="https://enstru.kz/code_new.jsp?&amp;t=%D0%B4%D0%B8%D1%81%D0%BA&amp;s=common&amp;p=10&amp;n=0&amp;S=262021%2E300&amp;N=%D0%9C%D0%B0%D1%81%D1%81%D0%B8%D0%B2%20%D0%B4%D0%B8%D1%81%D0%BA%D0%BE%D0%B2%D1%8B%D0%B9&amp;fc=1&amp;fg=1&amp;new=262021.300.000002"/>
    <hyperlink ref="E101" r:id="rId3" display="https://enstru.kz/code_new.jsp?&amp;t=%D0%B8%D1%81%D1%82%D0%BE%D1%87%D0%BD%D0%B8%D0%BA%20%D0%B1%D0%B5%D1%81%D0%BF%D0%B5%D1%80%D0%B5%D0%B1%D0%BE%D0%B9%D0%BD%D0%BE%D0%B3%D0%BE%20%D0%BF%D0%B8%D1%82%D0%B0%D0%BD%D0%B8%D1%8F&amp;s=common&amp;p=10&amp;n=0&amp;S=262040%2E000&amp;N=%D0%98%D1%81%D1%82%D0%BE%D1%87%D0%BD%D0%B8%D0%BA%20%D0%B1%D0%B5%D1%81%D0%BF%D0%B5%D1%80%D0%B5%D0%B1%D0%BE%D0%B9%D0%BD%D0%BE%D0%B3%D0%BE%20%D0%BF%D0%B8%D1%82%D0%B0%D0%BD%D0%B8%D1%8F&amp;fc=1&amp;fg=1&amp;new=262040.000.000231"/>
    <hyperlink ref="F101" r:id="rId4" display="https://enstru.kz/code_new.jsp?&amp;t=%D0%B8%D1%81%D1%82%D0%BE%D1%87%D0%BD%D0%B8%D0%BA%20%D0%B1%D0%B5%D1%81%D0%BF%D0%B5%D1%80%D0%B5%D0%B1%D0%BE%D0%B9%D0%BD%D0%BE%D0%B3%D0%BE%20%D0%BF%D0%B8%D1%82%D0%B0%D0%BD%D0%B8%D1%8F&amp;s=common&amp;p=10&amp;n=0&amp;S=262040%2E000&amp;N=%D0%98%D1%81%D1%82%D0%BE%D1%87%D0%BD%D0%B8%D0%BA%20%D0%B1%D0%B5%D1%81%D0%BF%D0%B5%D1%80%D0%B5%D0%B1%D0%BE%D0%B9%D0%BD%D0%BE%D0%B3%D0%BE%20%D0%BF%D0%B8%D1%82%D0%B0%D0%BD%D0%B8%D1%8F&amp;fc=1&amp;fg=1&amp;new=262040.000.000231"/>
    <hyperlink ref="E104" r:id="rId5" display="https://enstru.kz/code_new.jsp?&amp;t=%D0%B4%D0%B8%D1%81%D0%BA&amp;s=common&amp;p=10&amp;n=0&amp;S=268012%2E000&amp;N=%D0%94%D0%B8%D1%81%D0%BA&amp;fc=1&amp;fg=1&amp;new=268012.000.000009"/>
    <hyperlink ref="F104" r:id="rId6" display="https://enstru.kz/code_new.jsp?&amp;t=%D0%B4%D0%B8%D1%81%D0%BA&amp;s=common&amp;p=10&amp;n=0&amp;S=268012%2E000&amp;N=%D0%94%D0%B8%D1%81%D0%BA&amp;fc=1&amp;fg=1&amp;new=268012.000.000009"/>
    <hyperlink ref="E102" r:id="rId7" display="https://enstru.kz/code_new.jsp?&amp;t=%D0%B4%D0%B8%D1%81%D0%BA&amp;s=common&amp;p=10&amp;n=0&amp;S=262021%2E300&amp;N=%D0%9C%D0%B0%D1%81%D1%81%D0%B8%D0%B2%20%D0%B4%D0%B8%D1%81%D0%BA%D0%BE%D0%B2%D1%8B%D0%B9&amp;fc=1&amp;fg=1&amp;new=262021.300.000002"/>
    <hyperlink ref="F102" r:id="rId8" display="https://enstru.kz/code_new.jsp?&amp;t=%D0%B4%D0%B8%D1%81%D0%BA&amp;s=common&amp;p=10&amp;n=0&amp;S=262021%2E300&amp;N=%D0%9C%D0%B0%D1%81%D1%81%D0%B8%D0%B2%20%D0%B4%D0%B8%D1%81%D0%BA%D0%BE%D0%B2%D1%8B%D0%B9&amp;fc=1&amp;fg=1&amp;new=262021.300.000002"/>
  </hyperlinks>
  <pageMargins left="0.25" right="0.25" top="0.75" bottom="0.75" header="0.3" footer="0.3"/>
  <pageSetup paperSize="9" scale="42" orientation="landscape" verticalDpi="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3"/>
  <sheetViews>
    <sheetView workbookViewId="0">
      <selection activeCell="I8" sqref="I8"/>
    </sheetView>
  </sheetViews>
  <sheetFormatPr defaultRowHeight="15"/>
  <cols>
    <col min="2" max="2" width="9.140625" style="39"/>
    <col min="3" max="3" width="27.85546875" style="39" customWidth="1"/>
    <col min="4" max="4" width="12.7109375" style="39" customWidth="1"/>
    <col min="5" max="5" width="15.28515625" style="39" customWidth="1"/>
    <col min="6" max="6" width="14.7109375" style="39" customWidth="1"/>
    <col min="7" max="7" width="14.28515625" style="39" customWidth="1"/>
    <col min="8" max="8" width="20" style="39" customWidth="1"/>
    <col min="9" max="9" width="29.42578125" customWidth="1"/>
  </cols>
  <sheetData>
    <row r="3" spans="2:8" ht="33" customHeight="1">
      <c r="B3" s="209" t="s">
        <v>141</v>
      </c>
      <c r="C3" s="210"/>
      <c r="D3" s="209" t="s">
        <v>142</v>
      </c>
      <c r="E3" s="210"/>
      <c r="F3" s="40" t="s">
        <v>143</v>
      </c>
      <c r="G3" s="40" t="s">
        <v>145</v>
      </c>
      <c r="H3" s="40" t="s">
        <v>144</v>
      </c>
    </row>
    <row r="4" spans="2:8" ht="57.75" customHeight="1">
      <c r="B4" s="31" t="s">
        <v>46</v>
      </c>
      <c r="C4" s="31" t="s">
        <v>47</v>
      </c>
      <c r="D4" s="32" t="s">
        <v>31</v>
      </c>
      <c r="E4" s="33" t="s">
        <v>32</v>
      </c>
      <c r="F4" s="34" t="s">
        <v>91</v>
      </c>
      <c r="G4" s="35">
        <v>3000</v>
      </c>
      <c r="H4" s="35"/>
    </row>
    <row r="5" spans="2:8" ht="57.75" customHeight="1">
      <c r="B5" s="31" t="s">
        <v>46</v>
      </c>
      <c r="C5" s="31" t="s">
        <v>49</v>
      </c>
      <c r="D5" s="32" t="s">
        <v>31</v>
      </c>
      <c r="E5" s="36" t="s">
        <v>32</v>
      </c>
      <c r="F5" s="34" t="s">
        <v>91</v>
      </c>
      <c r="G5" s="37">
        <v>1738</v>
      </c>
      <c r="H5" s="37"/>
    </row>
    <row r="6" spans="2:8" ht="57.75" customHeight="1">
      <c r="B6" s="31" t="s">
        <v>51</v>
      </c>
      <c r="C6" s="31" t="s">
        <v>52</v>
      </c>
      <c r="D6" s="32" t="s">
        <v>31</v>
      </c>
      <c r="E6" s="36" t="s">
        <v>32</v>
      </c>
      <c r="F6" s="34" t="s">
        <v>91</v>
      </c>
      <c r="G6" s="37">
        <v>2000</v>
      </c>
      <c r="H6" s="37"/>
    </row>
    <row r="7" spans="2:8" ht="57.75" customHeight="1">
      <c r="B7" s="31" t="s">
        <v>53</v>
      </c>
      <c r="C7" s="31" t="s">
        <v>54</v>
      </c>
      <c r="D7" s="32" t="s">
        <v>31</v>
      </c>
      <c r="E7" s="36" t="s">
        <v>32</v>
      </c>
      <c r="F7" s="34" t="s">
        <v>91</v>
      </c>
      <c r="G7" s="37">
        <v>399</v>
      </c>
      <c r="H7" s="37"/>
    </row>
    <row r="8" spans="2:8" ht="57.75" customHeight="1">
      <c r="B8" s="31" t="s">
        <v>55</v>
      </c>
      <c r="C8" s="31" t="s">
        <v>56</v>
      </c>
      <c r="D8" s="32" t="s">
        <v>31</v>
      </c>
      <c r="E8" s="36" t="s">
        <v>32</v>
      </c>
      <c r="F8" s="34" t="s">
        <v>91</v>
      </c>
      <c r="G8" s="35">
        <v>535</v>
      </c>
      <c r="H8" s="37"/>
    </row>
    <row r="9" spans="2:8" ht="57.75" customHeight="1">
      <c r="B9" s="31" t="s">
        <v>57</v>
      </c>
      <c r="C9" s="31" t="s">
        <v>58</v>
      </c>
      <c r="D9" s="32" t="s">
        <v>31</v>
      </c>
      <c r="E9" s="36" t="s">
        <v>32</v>
      </c>
      <c r="F9" s="34" t="s">
        <v>91</v>
      </c>
      <c r="G9" s="37">
        <v>100</v>
      </c>
      <c r="H9" s="37"/>
    </row>
    <row r="10" spans="2:8" ht="57.75" customHeight="1">
      <c r="B10" s="31" t="s">
        <v>60</v>
      </c>
      <c r="C10" s="31" t="s">
        <v>61</v>
      </c>
      <c r="D10" s="33" t="s">
        <v>62</v>
      </c>
      <c r="E10" s="36" t="s">
        <v>63</v>
      </c>
      <c r="F10" s="34" t="s">
        <v>91</v>
      </c>
      <c r="G10" s="37">
        <v>300</v>
      </c>
      <c r="H10" s="37"/>
    </row>
    <row r="11" spans="2:8" ht="57.75" customHeight="1">
      <c r="B11" s="31" t="s">
        <v>60</v>
      </c>
      <c r="C11" s="31" t="s">
        <v>61</v>
      </c>
      <c r="D11" s="33" t="s">
        <v>64</v>
      </c>
      <c r="E11" s="36" t="s">
        <v>65</v>
      </c>
      <c r="F11" s="34" t="s">
        <v>91</v>
      </c>
      <c r="G11" s="37">
        <v>300</v>
      </c>
      <c r="H11" s="37"/>
    </row>
    <row r="12" spans="2:8" ht="57.75" customHeight="1">
      <c r="B12" s="31" t="s">
        <v>67</v>
      </c>
      <c r="C12" s="31" t="s">
        <v>68</v>
      </c>
      <c r="D12" s="36" t="s">
        <v>69</v>
      </c>
      <c r="E12" s="36" t="s">
        <v>69</v>
      </c>
      <c r="F12" s="34" t="s">
        <v>92</v>
      </c>
      <c r="G12" s="37">
        <v>400</v>
      </c>
      <c r="H12" s="35"/>
    </row>
    <row r="13" spans="2:8" ht="57.75" customHeight="1">
      <c r="B13" s="31" t="s">
        <v>67</v>
      </c>
      <c r="C13" s="31" t="s">
        <v>68</v>
      </c>
      <c r="D13" s="36" t="s">
        <v>70</v>
      </c>
      <c r="E13" s="36" t="s">
        <v>70</v>
      </c>
      <c r="F13" s="34" t="s">
        <v>92</v>
      </c>
      <c r="G13" s="37">
        <v>500</v>
      </c>
      <c r="H13" s="35"/>
    </row>
    <row r="14" spans="2:8" ht="57.75" customHeight="1">
      <c r="B14" s="31" t="s">
        <v>71</v>
      </c>
      <c r="C14" s="31" t="s">
        <v>72</v>
      </c>
      <c r="D14" s="32" t="s">
        <v>31</v>
      </c>
      <c r="E14" s="36" t="s">
        <v>32</v>
      </c>
      <c r="F14" s="34" t="s">
        <v>91</v>
      </c>
      <c r="G14" s="37">
        <v>220</v>
      </c>
      <c r="H14" s="35"/>
    </row>
    <row r="15" spans="2:8" ht="57.75" customHeight="1">
      <c r="B15" s="31" t="s">
        <v>73</v>
      </c>
      <c r="C15" s="31" t="s">
        <v>74</v>
      </c>
      <c r="D15" s="32" t="s">
        <v>31</v>
      </c>
      <c r="E15" s="36" t="s">
        <v>32</v>
      </c>
      <c r="F15" s="34" t="s">
        <v>91</v>
      </c>
      <c r="G15" s="37">
        <v>500</v>
      </c>
      <c r="H15" s="35"/>
    </row>
    <row r="16" spans="2:8" ht="57.75" customHeight="1">
      <c r="B16" s="31" t="s">
        <v>73</v>
      </c>
      <c r="C16" s="31" t="s">
        <v>76</v>
      </c>
      <c r="D16" s="32" t="s">
        <v>31</v>
      </c>
      <c r="E16" s="36" t="s">
        <v>32</v>
      </c>
      <c r="F16" s="34" t="s">
        <v>91</v>
      </c>
      <c r="G16" s="37">
        <v>400</v>
      </c>
      <c r="H16" s="35"/>
    </row>
    <row r="17" spans="2:8" ht="57.75" customHeight="1">
      <c r="B17" s="31" t="s">
        <v>78</v>
      </c>
      <c r="C17" s="31" t="s">
        <v>79</v>
      </c>
      <c r="D17" s="32" t="s">
        <v>31</v>
      </c>
      <c r="E17" s="36" t="s">
        <v>32</v>
      </c>
      <c r="F17" s="34" t="s">
        <v>93</v>
      </c>
      <c r="G17" s="37">
        <v>500</v>
      </c>
      <c r="H17" s="35"/>
    </row>
    <row r="18" spans="2:8" ht="57.75" customHeight="1">
      <c r="B18" s="31" t="s">
        <v>78</v>
      </c>
      <c r="C18" s="31" t="s">
        <v>81</v>
      </c>
      <c r="D18" s="32" t="s">
        <v>31</v>
      </c>
      <c r="E18" s="36" t="s">
        <v>32</v>
      </c>
      <c r="F18" s="34" t="s">
        <v>93</v>
      </c>
      <c r="G18" s="37">
        <v>174</v>
      </c>
      <c r="H18" s="35"/>
    </row>
    <row r="19" spans="2:8" ht="57.75" customHeight="1">
      <c r="B19" s="31" t="s">
        <v>78</v>
      </c>
      <c r="C19" s="31" t="s">
        <v>79</v>
      </c>
      <c r="D19" s="32" t="s">
        <v>31</v>
      </c>
      <c r="E19" s="36" t="s">
        <v>32</v>
      </c>
      <c r="F19" s="34" t="s">
        <v>93</v>
      </c>
      <c r="G19" s="37">
        <v>500</v>
      </c>
      <c r="H19" s="35"/>
    </row>
    <row r="20" spans="2:8" ht="57.75" customHeight="1">
      <c r="B20" s="31" t="s">
        <v>82</v>
      </c>
      <c r="C20" s="31" t="s">
        <v>83</v>
      </c>
      <c r="D20" s="32" t="s">
        <v>31</v>
      </c>
      <c r="E20" s="36" t="s">
        <v>32</v>
      </c>
      <c r="F20" s="34" t="s">
        <v>91</v>
      </c>
      <c r="G20" s="37">
        <v>199</v>
      </c>
      <c r="H20" s="35"/>
    </row>
    <row r="21" spans="2:8" ht="57.75" customHeight="1">
      <c r="B21" s="31" t="s">
        <v>84</v>
      </c>
      <c r="C21" s="31" t="s">
        <v>85</v>
      </c>
      <c r="D21" s="32" t="s">
        <v>31</v>
      </c>
      <c r="E21" s="36" t="s">
        <v>32</v>
      </c>
      <c r="F21" s="34" t="s">
        <v>91</v>
      </c>
      <c r="G21" s="37">
        <v>685</v>
      </c>
      <c r="H21" s="37"/>
    </row>
    <row r="22" spans="2:8" ht="57.75" customHeight="1">
      <c r="B22" s="31" t="s">
        <v>87</v>
      </c>
      <c r="C22" s="31" t="s">
        <v>88</v>
      </c>
      <c r="D22" s="36" t="s">
        <v>89</v>
      </c>
      <c r="E22" s="36" t="s">
        <v>89</v>
      </c>
      <c r="F22" s="38" t="s">
        <v>91</v>
      </c>
      <c r="G22" s="37">
        <v>560</v>
      </c>
      <c r="H22" s="37"/>
    </row>
    <row r="23" spans="2:8" ht="57.75" customHeight="1">
      <c r="B23" s="31" t="s">
        <v>87</v>
      </c>
      <c r="C23" s="31" t="s">
        <v>88</v>
      </c>
      <c r="D23" s="36" t="s">
        <v>90</v>
      </c>
      <c r="E23" s="36" t="s">
        <v>90</v>
      </c>
      <c r="F23" s="38" t="s">
        <v>91</v>
      </c>
      <c r="G23" s="37">
        <v>560</v>
      </c>
      <c r="H23" s="37"/>
    </row>
  </sheetData>
  <mergeCells count="2">
    <mergeCell ref="B3:C3"/>
    <mergeCell ref="D3:E3"/>
  </mergeCells>
  <dataValidations count="5">
    <dataValidation allowBlank="1" showInputMessage="1" showErrorMessage="1" prompt="Единица измерения заполняется автоматически в соответствии с КТРУ" sqref="F4:F23"/>
    <dataValidation allowBlank="1" showInputMessage="1" showErrorMessage="1" prompt="Введите дополнительную характеристику на русском языке" sqref="E4:E23"/>
    <dataValidation allowBlank="1" showInputMessage="1" showErrorMessage="1" prompt="Введите дополнительную характеристику на государственном языке" sqref="D4:D23"/>
    <dataValidation allowBlank="1" showInputMessage="1" showErrorMessage="1" prompt="Наименование на государственном языке заполняется автоматически в соответствии с КТРУ" sqref="B4:B23"/>
    <dataValidation allowBlank="1" showInputMessage="1" showErrorMessage="1" prompt="Характеристика на государственном языке заполняется автоматически в соответствии с КТРУ" sqref="C4:C2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Лист2</vt:lpstr>
      <vt:lpstr>Лист3</vt:lpstr>
      <vt:lpstr>Лист4</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2018-09-04T10:03:52Z</dcterms:modified>
</cp:coreProperties>
</file>